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586" documentId="120_S{2AC9BD13-BADA-5192-A53E-5A8FF88502F6}" xr6:coauthVersionLast="47" xr6:coauthVersionMax="47" xr10:uidLastSave="{8BC4D65F-B833-499E-AAA7-279A64C5DBD7}"/>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G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<sst xmlns="http://schemas.openxmlformats.org/spreadsheetml/2006/main" count="180293" uniqueCount="39129">
  <si>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</si>
  <si>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</si>
  <si>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</si>
  <si>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</si>
  <si>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</si>
  <si>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</si>
  <si>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</si>
  <si>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</si>
  <si>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</si>
  <si>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</si>
  <si>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</si>
  <si>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</si>
  <si>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</si>
  <si>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</si>
  <si>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</si>
  <si>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</si>
  <si>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</si>
  <si>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</si>
  <si>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</si>
  <si>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</si>
  <si>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</si>
  <si>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</si>
  <si>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</si>
  <si>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</si>
  <si>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</si>
  <si>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</si>
  <si>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</si>
  <si>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</si>
  <si>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</si>
  <si>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</si>
  <si>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</si>
  <si>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</si>
  <si>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</si>
  <si>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</si>
  <si>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</si>
  <si>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</si>
  <si>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</si>
  <si>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</si>
  <si>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</si>
  <si>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</si>
  <si>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</si>
  <si>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</si>
  <si>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</si>
  <si>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</si>
  <si>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</si>
  <si>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</si>
  <si>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</si>
  <si>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</si>
  <si>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</si>
  <si>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</si>
  <si>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</si>
  <si>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</si>
  <si>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</si>
  <si>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</si>
  <si>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</si>
  <si>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</si>
  <si>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</si>
  <si>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</si>
  <si>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</si>
  <si>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</si>
  <si>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</si>
  <si>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</si>
  <si>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</si>
  <si>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</si>
  <si>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</si>
  <si>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</si>
  <si>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</si>
  <si>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</si>
  <si>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</si>
  <si>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</si>
  <si>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</si>
  <si>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</si>
  <si>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</si>
  <si>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</si>
  <si>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</si>
  <si>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</si>
  <si>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</si>
  <si>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</si>
  <si>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</si>
  <si>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</si>
  <si>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</si>
  <si>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</si>
  <si>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</si>
  <si>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</si>
  <si>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</si>
  <si>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</si>
  <si>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</si>
  <si>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</si>
  <si>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</si>
  <si>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</si>
  <si>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</si>
  <si>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</si>
  <si>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</si>
  <si>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</si>
  <si>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</si>
  <si>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</si>
  <si>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</si>
  <si>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</si>
  <si>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</si>
  <si>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</si>
  <si>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</si>
  <si>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</si>
  <si>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</si>
  <si>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</si>
  <si>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</si>
  <si>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</si>
  <si>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</si>
  <si>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</si>
  <si>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</si>
  <si>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</si>
  <si>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</si>
  <si>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</si>
  <si>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</si>
  <si>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</si>
  <si>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</si>
  <si>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</si>
  <si>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</si>
  <si>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</si>
  <si>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</si>
  <si>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</si>
  <si>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</si>
  <si>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</si>
  <si>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</si>
  <si>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</si>
  <si>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</si>
  <si>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</si>
  <si>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</si>
  <si>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</si>
  <si>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</si>
  <si>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</si>
  <si>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</si>
  <si>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</si>
  <si>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</si>
  <si>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</si>
  <si>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</si>
  <si>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</si>
  <si>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</si>
  <si>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</si>
  <si>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</si>
  <si>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</si>
  <si>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</si>
  <si>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</si>
  <si>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</si>
  <si>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</si>
  <si>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</si>
  <si>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</si>
  <si>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</si>
  <si>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</si>
  <si>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</si>
  <si>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</si>
  <si>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</si>
  <si>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</si>
  <si>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</si>
  <si>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</si>
  <si>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</si>
  <si>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</si>
  <si>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</si>
  <si>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</si>
  <si>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</si>
  <si>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</si>
  <si>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</si>
  <si>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</si>
  <si>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</si>
  <si>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</si>
  <si>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</si>
  <si>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</si>
  <si>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</si>
  <si>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</si>
  <si>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</si>
  <si>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</si>
  <si>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</si>
  <si>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</si>
  <si>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</si>
  <si>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</si>
  <si>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</si>
  <si>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</si>
  <si>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</si>
  <si>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</si>
  <si>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</si>
  <si>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</si>
  <si>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</si>
  <si>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</si>
  <si>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</si>
  <si>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</si>
  <si>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</si>
  <si>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</si>
  <si>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</si>
  <si>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</si>
  <si>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</si>
  <si>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</si>
  <si>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</si>
  <si>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</si>
  <si>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</si>
  <si>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</si>
  <si>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</si>
  <si>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</si>
  <si>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</si>
  <si>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</si>
  <si>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</si>
  <si>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</si>
  <si>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</si>
  <si>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</si>
  <si>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</si>
  <si>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</si>
  <si>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</si>
  <si>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</si>
  <si>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</si>
  <si>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</si>
  <si>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</si>
  <si>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</si>
  <si>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</si>
  <si>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</si>
  <si>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</si>
  <si>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</si>
  <si>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</si>
  <si>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</si>
  <si>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</si>
  <si>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</si>
  <si>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</si>
  <si>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</si>
  <si>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</si>
  <si>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</si>
  <si>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</si>
  <si>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</si>
  <si>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</si>
  <si>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</si>
  <si>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</si>
  <si>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</si>
  <si>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</si>
  <si>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</si>
  <si>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</si>
  <si>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</si>
  <si>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</si>
  <si>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</si>
  <si>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</si>
  <si>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</si>
  <si>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</si>
  <si>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</si>
  <si>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</si>
  <si>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</si>
  <si>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</si>
  <si>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</si>
  <si>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</si>
  <si>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</si>
  <si>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</si>
  <si>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</si>
  <si>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</si>
  <si>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</si>
  <si>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</si>
  <si>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</si>
  <si>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</si>
  <si>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</si>
  <si>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</si>
  <si>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</si>
  <si>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</si>
  <si>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</si>
  <si>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</si>
  <si>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</si>
  <si>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</si>
  <si>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</si>
  <si>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</si>
  <si>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</si>
  <si>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</si>
  <si>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</si>
  <si>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</si>
  <si>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</si>
  <si>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</si>
  <si>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</si>
  <si>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</si>
  <si>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</si>
  <si>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</si>
  <si>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</si>
  <si>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</si>
  <si>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</si>
  <si>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</si>
  <si>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</si>
  <si>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</si>
  <si>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</si>
  <si>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</si>
  <si>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</si>
  <si>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</si>
  <si>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</si>
  <si>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</si>
  <si>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</si>
  <si>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</si>
  <si>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</si>
  <si>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</si>
  <si>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</si>
  <si>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</si>
  <si>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</si>
  <si>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</si>
  <si>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</si>
  <si>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</si>
  <si>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</si>
  <si>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</si>
  <si>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</si>
  <si>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</si>
  <si>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</si>
  <si>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</si>
  <si>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</si>
  <si>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</si>
  <si>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</si>
  <si>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</si>
  <si>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</si>
  <si>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</si>
  <si>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</si>
  <si>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</si>
  <si>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</si>
  <si>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</si>
  <si>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</si>
  <si>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</si>
  <si>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</si>
  <si>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</si>
  <si>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</si>
  <si>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</si>
  <si>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</si>
  <si>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</si>
  <si>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</si>
  <si>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</si>
  <si>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</si>
  <si>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</si>
  <si>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</si>
  <si>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</si>
  <si>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</si>
  <si>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</si>
  <si>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</si>
  <si>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</si>
  <si>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</si>
  <si>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</si>
  <si>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</si>
  <si>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</si>
  <si>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</si>
  <si>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</si>
  <si>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</si>
  <si>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</si>
  <si>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</si>
  <si>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</si>
  <si>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</si>
  <si>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</si>
  <si>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</si>
  <si>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</si>
  <si>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</si>
  <si>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</si>
  <si>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</si>
  <si>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</si>
  <si>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</si>
  <si>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</si>
  <si>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</si>
  <si>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</si>
  <si>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</si>
  <si>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</si>
  <si>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</si>
  <si>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</si>
  <si>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</si>
  <si>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</si>
  <si>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</si>
  <si>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</si>
  <si>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</si>
  <si>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</si>
  <si>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</si>
  <si>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</si>
  <si>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</si>
  <si>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</si>
  <si>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</si>
  <si>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</si>
  <si>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</si>
  <si>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</si>
  <si>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</si>
  <si>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</si>
  <si>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</si>
  <si>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</si>
  <si>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</si>
  <si>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</si>
  <si>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</si>
  <si>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</si>
  <si>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</si>
  <si>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</si>
  <si>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</si>
  <si>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</si>
  <si>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</si>
  <si>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</si>
  <si>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</si>
  <si>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</si>
  <si>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</si>
  <si>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</si>
  <si>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</si>
  <si>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</si>
  <si>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</si>
  <si>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</si>
  <si>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</si>
  <si>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</si>
  <si>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</si>
  <si>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</si>
  <si>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</si>
  <si>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</si>
  <si>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</si>
  <si>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</si>
  <si>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</si>
  <si>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</si>
  <si>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</si>
  <si>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</si>
  <si>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</si>
  <si>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</si>
  <si>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</si>
  <si>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</si>
  <si>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</si>
  <si>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</si>
  <si>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</si>
  <si>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</si>
  <si>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</si>
  <si>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</si>
  <si>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</si>
  <si>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</si>
  <si>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</si>
  <si>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</si>
  <si>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</si>
  <si>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</si>
  <si>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</si>
  <si>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</si>
  <si>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</si>
  <si>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</si>
  <si>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</si>
  <si>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</si>
  <si>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</si>
  <si>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</si>
  <si>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</si>
  <si>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</si>
  <si>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</si>
  <si>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</si>
  <si>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</si>
  <si>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</si>
  <si>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</si>
  <si>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</si>
  <si>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</si>
  <si>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</si>
  <si>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</si>
  <si>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</si>
  <si>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</si>
  <si>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</si>
  <si>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</si>
  <si>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</si>
  <si>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</si>
  <si>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</si>
  <si>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</si>
  <si>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</si>
  <si>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</si>
  <si>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</si>
  <si>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</si>
  <si>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</si>
  <si>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</si>
  <si>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</si>
  <si>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</si>
  <si>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</si>
  <si>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</si>
  <si>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</si>
  <si>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</si>
  <si>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</si>
  <si>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</si>
  <si>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</si>
  <si>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</si>
  <si>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</si>
  <si>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</si>
  <si>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</si>
  <si>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</si>
  <si>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</si>
  <si>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</si>
  <si>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</si>
  <si>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</si>
  <si>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</si>
  <si>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</si>
  <si>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</si>
  <si>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</si>
  <si>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</si>
  <si>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</si>
  <si>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</si>
  <si>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</si>
  <si>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</si>
  <si>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</si>
  <si>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</si>
  <si>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</si>
  <si>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</si>
  <si>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</si>
  <si>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</si>
  <si>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</si>
  <si>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</si>
  <si>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</si>
  <si>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</si>
  <si>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</si>
  <si>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</si>
  <si>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</si>
  <si>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</si>
  <si>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</si>
  <si>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</si>
  <si>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</si>
  <si>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</si>
  <si>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</si>
  <si>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</si>
  <si>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</si>
  <si>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</si>
  <si>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</si>
  <si>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</si>
  <si>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</si>
  <si>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</si>
  <si>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</si>
  <si>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</si>
  <si>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</si>
  <si>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</si>
  <si>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</si>
  <si>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</si>
  <si>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</si>
  <si>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</si>
  <si>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</si>
  <si>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</si>
  <si>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</si>
  <si>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</si>
  <si>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</si>
  <si>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</si>
  <si>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</si>
  <si>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</si>
  <si>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</si>
  <si>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</si>
  <si>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</si>
  <si>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</si>
  <si>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</si>
  <si>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</si>
  <si>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</si>
  <si>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</si>
  <si>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</si>
  <si>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</si>
  <si>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</si>
  <si>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</si>
  <si>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</si>
  <si>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</si>
  <si>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</si>
  <si>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</si>
  <si>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</si>
  <si>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</si>
  <si>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</si>
  <si>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</si>
  <si>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</si>
  <si>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</si>
  <si>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</si>
  <si>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</si>
  <si>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</si>
  <si>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</si>
  <si>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</si>
  <si>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</si>
  <si>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</si>
  <si>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</si>
  <si>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</si>
  <si>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</si>
  <si>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</si>
  <si>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</si>
  <si>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</si>
  <si>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</si>
  <si>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</si>
  <si>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</si>
  <si>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</si>
  <si>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</si>
  <si>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</si>
  <si>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</si>
  <si>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</si>
  <si>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</si>
  <si>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</si>
  <si>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</si>
  <si>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</si>
  <si>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</si>
  <si>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</si>
  <si>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</si>
  <si>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</si>
  <si>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</si>
  <si>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</si>
  <si>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</si>
  <si>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</si>
  <si>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</si>
  <si>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</si>
  <si>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</si>
  <si>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</si>
  <si>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</si>
  <si>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</si>
  <si>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</si>
  <si>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</si>
  <si>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</si>
  <si>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</si>
  <si>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</si>
  <si>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</si>
  <si>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</si>
  <si>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</si>
  <si>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</si>
  <si>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</si>
  <si>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</si>
  <si>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</si>
  <si>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</si>
  <si>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</si>
  <si>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</si>
  <si>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</si>
  <si>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</si>
  <si>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</si>
  <si>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</si>
  <si>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</si>
  <si>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</si>
  <si>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</si>
  <si>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</si>
  <si>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</si>
  <si>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</si>
  <si>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</si>
  <si>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</si>
  <si>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</si>
  <si>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</si>
  <si>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</si>
  <si>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</si>
  <si>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</si>
  <si>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</si>
  <si>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</si>
  <si>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</si>
  <si>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</si>
  <si>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</si>
  <si>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</si>
  <si>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</si>
  <si>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</si>
  <si>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</si>
  <si>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</si>
  <si>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</si>
  <si>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</si>
  <si>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</si>
  <si>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</si>
  <si>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</si>
  <si>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</si>
  <si>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</si>
  <si>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</si>
  <si>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</si>
  <si>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</si>
  <si>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</si>
  <si>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</si>
  <si>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</si>
  <si>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</si>
  <si>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</si>
  <si>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</si>
  <si>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</si>
  <si>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</si>
  <si>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</si>
  <si>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</si>
  <si>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</si>
  <si>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</si>
  <si>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</si>
  <si>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</si>
  <si>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</si>
  <si>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</si>
  <si>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</si>
  <si>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</si>
  <si>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</si>
  <si>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</si>
  <si>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</si>
  <si>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</si>
  <si>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</si>
  <si>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</si>
  <si>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</si>
  <si>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</si>
  <si>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</si>
  <si>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</si>
  <si>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</si>
  <si>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</si>
  <si>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</si>
  <si>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</si>
  <si>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</si>
  <si>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</si>
  <si>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</si>
  <si>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</si>
  <si>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</si>
  <si>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</si>
  <si>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</si>
  <si>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</si>
  <si>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</si>
  <si>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</si>
  <si>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</si>
  <si>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</si>
  <si>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</si>
  <si>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</si>
  <si>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</si>
  <si>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</si>
  <si>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</si>
  <si>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</si>
  <si>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</si>
  <si>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</si>
  <si>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</si>
  <si>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</si>
  <si>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</si>
  <si>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</si>
  <si>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</si>
  <si>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</si>
  <si>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</si>
  <si>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</si>
  <si>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</si>
  <si>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</si>
  <si>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</si>
  <si>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</si>
  <si>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</si>
  <si>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</si>
  <si>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</si>
  <si>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</si>
  <si>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</si>
  <si>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</si>
  <si>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</si>
  <si>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</si>
  <si>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</si>
  <si>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</si>
  <si>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</si>
  <si>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</si>
  <si>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</si>
  <si>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</si>
  <si>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</si>
  <si>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</si>
  <si>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</si>
  <si>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</si>
  <si>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</si>
  <si>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</si>
  <si>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</si>
  <si>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</si>
  <si>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</si>
  <si>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</si>
  <si>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</si>
  <si>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</si>
  <si>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</si>
  <si>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</si>
  <si>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</si>
  <si>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</si>
  <si>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</si>
  <si>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</si>
  <si>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</si>
  <si>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</si>
  <si>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</si>
  <si>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</si>
  <si>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</si>
  <si>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</si>
  <si>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</si>
  <si>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</si>
  <si>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</si>
  <si>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</si>
  <si>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</si>
  <si>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</si>
  <si>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</si>
  <si>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</si>
  <si>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</si>
  <si>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</si>
  <si>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</si>
  <si>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</si>
  <si>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</si>
  <si>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</si>
  <si>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</si>
  <si>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</si>
  <si>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</si>
  <si>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</si>
  <si>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</si>
  <si>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</si>
  <si>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</si>
  <si>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</si>
  <si>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</si>
  <si>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</si>
  <si>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</si>
  <si>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</si>
  <si>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</si>
  <si>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</si>
  <si>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</si>
  <si>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</si>
  <si>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</si>
  <si>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</si>
  <si>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</si>
  <si>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</si>
  <si>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</si>
  <si>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</si>
  <si>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</si>
  <si>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</si>
  <si>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</si>
  <si>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</si>
  <si>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</si>
  <si>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</si>
  <si>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</si>
  <si>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</si>
  <si>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</si>
  <si>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</si>
  <si>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</si>
  <si>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</si>
  <si>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</si>
  <si>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</si>
  <si>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</si>
  <si>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</si>
  <si>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</si>
  <si>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</si>
  <si>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</si>
  <si>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</si>
  <si>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</si>
  <si>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</si>
  <si>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</si>
  <si>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</si>
  <si>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</si>
  <si>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</si>
  <si>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</si>
  <si>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</si>
  <si>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</si>
  <si>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</si>
  <si>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</si>
  <si>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</si>
  <si>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</si>
  <si>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</si>
  <si>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</si>
  <si>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</si>
  <si>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</si>
  <si>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</si>
  <si>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</si>
  <si>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</si>
  <si>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</si>
  <si>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</si>
  <si>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</si>
  <si>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</si>
  <si>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</si>
  <si>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</si>
  <si>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</si>
  <si>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</si>
  <si>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</si>
  <si>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</si>
  <si>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</si>
  <si>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</si>
  <si>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</si>
  <si>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</si>
  <si>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</si>
  <si>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</si>
  <si>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</si>
  <si>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</si>
  <si>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</si>
  <si>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</si>
  <si>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</si>
  <si>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</si>
  <si>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</si>
  <si>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</si>
  <si>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</si>
  <si>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</si>
  <si>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</si>
  <si>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</si>
  <si>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</si>
  <si>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</si>
  <si>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</si>
  <si>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</si>
  <si>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</si>
  <si>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</si>
  <si>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</si>
  <si>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</si>
  <si>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</si>
  <si>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</si>
  <si>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</si>
  <si>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</si>
  <si>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</si>
  <si>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</si>
  <si>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</si>
  <si>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</si>
  <si>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</si>
  <si>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</si>
  <si>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</si>
  <si>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</si>
  <si>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</si>
  <si>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</si>
  <si>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</si>
  <si>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</si>
  <si>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</si>
  <si>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</si>
  <si>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</si>
  <si>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</si>
  <si>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</si>
  <si>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</si>
  <si>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</si>
  <si>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</si>
  <si>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</si>
  <si>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</si>
  <si>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</si>
  <si>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</si>
  <si>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</si>
  <si>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</si>
  <si>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</si>
  <si>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</si>
  <si>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</si>
  <si>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</si>
  <si>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</si>
  <si>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</si>
  <si>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</si>
  <si>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</si>
  <si>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</si>
  <si>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</si>
  <si>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</si>
  <si>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</si>
  <si>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</si>
  <si>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</si>
  <si>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</si>
  <si>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</si>
  <si>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</si>
  <si>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</si>
  <si>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</si>
  <si>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</si>
  <si>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</si>
  <si>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</si>
  <si>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</si>
  <si>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</si>
  <si>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</si>
  <si>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</si>
  <si>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</si>
  <si>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</si>
  <si>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</si>
  <si>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</si>
  <si>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</si>
  <si>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</si>
  <si>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</si>
  <si>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</si>
  <si>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</si>
  <si>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</si>
  <si>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</si>
  <si>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</si>
  <si>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</si>
  <si>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</si>
  <si>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</si>
  <si>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</si>
  <si>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</si>
  <si>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</si>
  <si>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</si>
  <si>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</si>
  <si>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</si>
  <si>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</si>
  <si>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</si>
  <si>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</si>
  <si>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</si>
  <si>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</si>
  <si>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</si>
  <si>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</si>
  <si>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</si>
  <si>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</si>
  <si>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</si>
  <si>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</si>
  <si>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</si>
  <si>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</si>
  <si>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</si>
  <si>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</si>
  <si>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</si>
  <si>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</si>
  <si>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</si>
  <si>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</si>
  <si>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</si>
  <si>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</si>
  <si>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</si>
  <si>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</si>
  <si>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</si>
  <si>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</si>
  <si>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</si>
  <si>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</si>
  <si>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</si>
  <si>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</si>
  <si>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</si>
  <si>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</si>
  <si>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</si>
  <si>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</si>
  <si>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</si>
  <si>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</si>
  <si>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</si>
  <si>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</si>
  <si>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</si>
  <si>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</si>
  <si>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</si>
  <si>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</si>
  <si>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</si>
  <si>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</si>
  <si>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</si>
  <si>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</si>
  <si>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</si>
  <si>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</si>
  <si>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</si>
  <si>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</si>
  <si>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</si>
  <si>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</si>
  <si>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</si>
  <si>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</si>
  <si>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</si>
  <si>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</si>
  <si>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</si>
  <si>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</si>
  <si>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</si>
  <si>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</si>
  <si>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</si>
  <si>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</si>
  <si>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</si>
  <si>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</si>
  <si>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</si>
  <si>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</si>
  <si>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</si>
  <si>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</si>
  <si>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</si>
  <si>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</si>
  <si>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</si>
  <si>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</si>
  <si>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</si>
  <si>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</si>
  <si>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</si>
  <si>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</si>
  <si>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</si>
  <si>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</si>
  <si>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</si>
  <si>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</si>
  <si>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</si>
  <si>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</si>
  <si>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</si>
  <si>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</si>
  <si>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</si>
  <si>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</si>
  <si>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</si>
  <si>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</si>
  <si>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</si>
  <si>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</si>
  <si>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</si>
  <si>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</si>
  <si>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</si>
  <si>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</si>
  <si>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</si>
  <si>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</si>
  <si>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</si>
  <si>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</si>
  <si>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</si>
  <si>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</si>
  <si>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</si>
  <si>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</si>
  <si>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</si>
  <si>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</si>
  <si>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</si>
  <si>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</si>
  <si>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</si>
  <si>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</si>
  <si>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</si>
  <si>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</si>
  <si>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</si>
  <si>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</si>
  <si>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</si>
  <si>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</si>
  <si>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</si>
  <si>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</si>
  <si>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</si>
  <si>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</si>
  <si>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</si>
  <si>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</si>
  <si>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</si>
  <si>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</si>
  <si>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</si>
  <si>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</si>
  <si>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</si>
  <si>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</si>
  <si>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</si>
  <si>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</si>
  <si>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</si>
  <si>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</si>
  <si>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</si>
  <si>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</si>
  <si>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</si>
  <si>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</si>
  <si>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</si>
  <si>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</si>
  <si>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</si>
  <si>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</si>
  <si>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</si>
  <si>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</si>
  <si>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</si>
  <si>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</si>
  <si>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</si>
  <si>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</si>
  <si>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</si>
  <si>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</si>
  <si>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</si>
  <si>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</si>
  <si>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</si>
  <si>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</si>
  <si>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</si>
  <si>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</si>
  <si>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</si>
  <si>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</si>
  <si>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</si>
  <si>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</si>
  <si>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</si>
  <si>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</si>
  <si>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</si>
  <si>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</si>
  <si>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</si>
  <si>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</si>
  <si>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</si>
  <si>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</si>
  <si>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</si>
  <si>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</si>
  <si>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</si>
  <si>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</si>
  <si>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</si>
  <si>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</si>
  <si>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</si>
  <si>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</si>
  <si>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</si>
  <si>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</si>
  <si>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</si>
  <si>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</si>
  <si>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</si>
  <si>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</si>
  <si>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</si>
  <si>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</si>
  <si>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</si>
  <si>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</si>
  <si>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</si>
  <si>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</si>
  <si>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</si>
  <si>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</si>
  <si>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</si>
  <si>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</si>
  <si>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</si>
  <si>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</si>
  <si>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</si>
  <si>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</si>
  <si>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</si>
  <si>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</si>
  <si>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</si>
  <si>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</si>
  <si>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</si>
  <si>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</si>
  <si>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</si>
  <si>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</si>
  <si>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</si>
  <si>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</si>
  <si>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</si>
  <si>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</si>
  <si>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</si>
  <si>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</si>
  <si>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</si>
  <si>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</si>
  <si>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</si>
  <si>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</si>
  <si>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</si>
  <si>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</si>
  <si>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</si>
  <si>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</si>
  <si>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</si>
  <si>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</si>
  <si>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</si>
  <si>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</si>
  <si>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</si>
  <si>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</si>
  <si>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</si>
  <si>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</si>
  <si>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</si>
  <si>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</si>
  <si>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</si>
  <si>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</si>
  <si>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</si>
  <si>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</si>
  <si>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</si>
  <si>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</si>
  <si>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</si>
  <si>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</si>
  <si>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</si>
  <si>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</si>
  <si>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</si>
  <si>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</si>
  <si>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</si>
  <si>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</si>
  <si>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</si>
  <si>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</si>
  <si>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</si>
  <si>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</si>
  <si>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</si>
  <si>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</si>
  <si>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</si>
  <si>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</si>
  <si>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</si>
  <si>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</si>
  <si>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</si>
  <si>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</si>
  <si>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</si>
  <si>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</si>
  <si>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</si>
  <si>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</si>
  <si>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</si>
  <si>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</si>
  <si>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</si>
  <si>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</si>
  <si>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</si>
  <si>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</si>
  <si>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</si>
  <si>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</si>
  <si>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</si>
  <si>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</si>
  <si>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</si>
  <si>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</si>
  <si>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</si>
  <si>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</si>
  <si>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</si>
  <si>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</si>
  <si>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</si>
  <si>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</si>
  <si>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</si>
  <si>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</si>
  <si>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</si>
  <si>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</si>
  <si>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</si>
  <si>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</si>
  <si>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</si>
  <si>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</si>
  <si>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</si>
  <si>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</si>
  <si>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</si>
  <si>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</si>
  <si>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</si>
  <si>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</si>
  <si>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</si>
  <si>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</si>
  <si>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</si>
  <si>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</si>
  <si>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</si>
  <si>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</si>
  <si>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</si>
  <si>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</si>
  <si>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</si>
  <si>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</si>
  <si>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</si>
  <si>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</si>
  <si>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</si>
  <si>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</si>
  <si>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</si>
  <si>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</si>
  <si>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</si>
  <si>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</si>
  <si>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</si>
  <si>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</si>
  <si>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</si>
  <si>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</si>
  <si>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</si>
  <si>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</si>
  <si>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</si>
  <si>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</si>
  <si>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</si>
  <si>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</si>
  <si>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</si>
  <si>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</si>
  <si>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</si>
  <si>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</si>
  <si>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</si>
  <si>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</si>
  <si>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</si>
  <si>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</si>
  <si>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</si>
  <si>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</si>
  <si>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</si>
  <si>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</si>
  <si>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</si>
  <si>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</si>
  <si>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</si>
  <si>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</si>
  <si>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</si>
  <si>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</si>
  <si>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</si>
  <si>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</si>
  <si>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</si>
  <si>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</si>
  <si>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</si>
  <si>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</si>
  <si>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</si>
  <si>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</si>
  <si>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</si>
  <si>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</si>
  <si>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</si>
  <si>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</si>
  <si>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</si>
  <si>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</si>
  <si>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</si>
  <si>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</si>
  <si>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</si>
  <si>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</si>
  <si>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</si>
  <si>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</si>
  <si>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</si>
  <si>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</si>
  <si>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</si>
  <si>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</si>
  <si>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</si>
  <si>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</si>
  <si>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</si>
  <si>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</si>
  <si>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</si>
  <si>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</si>
  <si>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</si>
  <si>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</si>
  <si>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</si>
  <si>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</si>
  <si>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</si>
  <si>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</si>
  <si>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</si>
  <si>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</si>
  <si>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</si>
  <si>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</si>
  <si>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</si>
  <si>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</si>
  <si>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</si>
  <si>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</si>
  <si>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</si>
  <si>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</si>
  <si>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</si>
  <si>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</si>
  <si>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</si>
  <si>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</si>
  <si>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</si>
  <si>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</si>
  <si>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</si>
  <si>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</si>
  <si>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</si>
  <si>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</si>
  <si>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</si>
  <si>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</si>
  <si>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</si>
  <si>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</si>
  <si>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</si>
  <si>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</si>
  <si>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</si>
  <si>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</si>
  <si>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</si>
  <si>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</si>
  <si>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</si>
  <si>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</si>
  <si>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</si>
  <si>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</si>
  <si>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</si>
  <si>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</si>
  <si>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</si>
  <si>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</si>
  <si>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</si>
  <si>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</si>
  <si>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</si>
  <si>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</si>
  <si>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</si>
  <si>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</si>
  <si>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</si>
  <si>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</si>
  <si>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</si>
  <si>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</si>
  <si>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</si>
  <si>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</si>
  <si>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</si>
  <si>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</si>
  <si>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</si>
  <si>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</si>
  <si>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</si>
  <si>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</si>
  <si>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</si>
  <si>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</si>
  <si>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</si>
  <si>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</si>
  <si>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</si>
  <si>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</si>
  <si>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</si>
  <si>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</si>
  <si>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</si>
  <si>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</si>
  <si>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</si>
  <si>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</si>
  <si>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</si>
  <si>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</si>
  <si>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</si>
  <si>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</si>
  <si>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</si>
  <si>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</si>
  <si>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</si>
  <si>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</si>
  <si>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</si>
  <si>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</si>
  <si>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</si>
  <si>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</si>
  <si>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</si>
  <si>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</si>
  <si>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</si>
  <si>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</si>
  <si>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</si>
  <si>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</si>
  <si>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</si>
  <si>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</si>
  <si>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</si>
  <si>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</si>
  <si>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</si>
  <si>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</si>
  <si>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</si>
  <si>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</si>
  <si>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</si>
  <si>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</si>
  <si>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</si>
  <si>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</si>
  <si>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</si>
  <si>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</si>
  <si>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</si>
  <si>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</si>
  <si>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</si>
  <si>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</si>
  <si>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</si>
  <si>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</si>
  <si>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</si>
  <si>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</si>
  <si>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</si>
  <si>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</si>
  <si>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</si>
  <si>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</si>
  <si>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</si>
  <si>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</si>
  <si>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</si>
  <si>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</si>
  <si>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</si>
  <si>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</si>
  <si>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</si>
  <si>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</si>
  <si>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</si>
  <si>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</si>
  <si>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</si>
  <si>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</si>
  <si>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</si>
  <si>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</si>
  <si>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</si>
  <si>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</si>
  <si>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</si>
  <si>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</si>
  <si>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</si>
  <si>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</si>
  <si>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</si>
  <si>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</si>
  <si>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</si>
  <si>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</si>
  <si>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</si>
  <si>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</si>
  <si>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</si>
  <si>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</si>
  <si>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</si>
  <si>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</si>
  <si>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</si>
  <si>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</si>
  <si>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</si>
  <si>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</si>
  <si>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</si>
  <si>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</si>
  <si>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</si>
  <si>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</si>
  <si>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</si>
  <si>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</si>
  <si>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</si>
  <si>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</si>
  <si>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</si>
  <si>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</si>
  <si>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</si>
  <si>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</si>
  <si>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</si>
  <si>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</si>
  <si>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</si>
  <si>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</si>
  <si>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</si>
  <si>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</si>
  <si>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</si>
  <si>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</si>
  <si>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</si>
  <si>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</si>
  <si>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</si>
  <si>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</si>
  <si>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</si>
  <si>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</si>
  <si>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</si>
  <si>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</si>
  <si>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</si>
  <si>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</si>
  <si>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</si>
  <si>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</si>
  <si>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</si>
  <si>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</si>
  <si>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</si>
  <si>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</si>
  <si>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</si>
  <si>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</si>
  <si>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</si>
  <si>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</si>
  <si>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</si>
  <si>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</si>
  <si>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</si>
  <si>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</si>
  <si>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</si>
  <si>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</si>
  <si>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</si>
  <si>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</si>
  <si>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</si>
  <si>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</si>
  <si>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</si>
  <si>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</si>
  <si>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</si>
  <si>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</si>
  <si>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</si>
  <si>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</si>
  <si>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</si>
  <si>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</si>
  <si>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</si>
  <si>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</si>
  <si>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</si>
  <si>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</si>
  <si>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</si>
  <si>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</si>
  <si>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</si>
  <si>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</si>
  <si>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</si>
  <si>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</si>
  <si>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</si>
  <si>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</si>
  <si>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</si>
  <si>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</si>
  <si>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</si>
  <si>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</si>
  <si>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</si>
  <si>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</si>
  <si>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</si>
  <si>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</si>
  <si>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</si>
  <si>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</si>
  <si>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</si>
  <si>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</si>
  <si>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</si>
  <si>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</si>
  <si>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</si>
  <si>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</si>
  <si>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</si>
  <si>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</si>
  <si>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</si>
  <si>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</si>
  <si>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</si>
  <si>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</si>
  <si>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</si>
  <si>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</si>
  <si>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</si>
  <si>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</si>
  <si>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</si>
  <si>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</si>
  <si>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</si>
  <si>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</si>
  <si>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</si>
  <si>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</si>
  <si>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</si>
  <si>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</si>
  <si>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</si>
  <si>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</si>
  <si>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</si>
  <si>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</si>
  <si>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</si>
  <si>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</si>
  <si>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</si>
  <si>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</si>
  <si>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</si>
  <si>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</si>
  <si>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</si>
  <si>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</si>
  <si>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</si>
  <si>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</si>
  <si>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</si>
  <si>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</si>
  <si>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</si>
  <si>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</si>
  <si>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</si>
  <si>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</si>
  <si>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</si>
  <si>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</si>
  <si>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</si>
  <si>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</si>
  <si>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</si>
  <si>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</si>
  <si>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</si>
  <si>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</si>
  <si>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</si>
  <si>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</si>
  <si>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</si>
  <si>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</si>
  <si>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</si>
  <si>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</si>
  <si>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</si>
  <si>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</si>
  <si>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</si>
  <si>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</si>
  <si>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</si>
  <si>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</si>
  <si>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</si>
  <si>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</si>
  <si>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</si>
  <si>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</si>
  <si>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</si>
  <si>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</si>
  <si>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</si>
  <si>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</si>
  <si>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</si>
  <si>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</si>
  <si>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</si>
  <si>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</si>
  <si>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</si>
  <si>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</si>
  <si>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</si>
  <si>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</si>
  <si>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</si>
  <si>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</si>
  <si>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</si>
  <si>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</si>
  <si>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</si>
  <si>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</si>
  <si>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</si>
  <si>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</si>
  <si>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</si>
  <si>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</si>
  <si>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</si>
  <si>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</si>
  <si>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</si>
  <si>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</si>
  <si>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</si>
  <si>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</si>
  <si>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</si>
  <si>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</si>
  <si>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</si>
  <si>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</si>
  <si>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</si>
  <si>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</si>
  <si>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</si>
  <si>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</si>
  <si>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</si>
  <si>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</si>
  <si>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</si>
  <si>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</si>
  <si>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</si>
  <si>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</si>
  <si>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</si>
  <si>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</si>
  <si>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</si>
  <si>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</si>
  <si>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</si>
  <si>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</si>
  <si>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</si>
  <si>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</si>
  <si>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</si>
  <si>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</si>
  <si>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</si>
  <si>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</si>
  <si>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</si>
  <si>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</si>
  <si>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</si>
  <si>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</si>
  <si>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</si>
  <si>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</si>
  <si>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</si>
  <si>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</si>
  <si>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</si>
  <si>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</si>
  <si>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</si>
  <si>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</si>
  <si>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</si>
  <si>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</si>
  <si>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</si>
  <si>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</si>
  <si>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</si>
  <si>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</si>
  <si>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</si>
  <si>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</si>
  <si>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</si>
  <si>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</si>
  <si>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</si>
  <si>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</si>
  <si>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</si>
  <si>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</si>
  <si>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</si>
  <si>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</si>
  <si>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</si>
  <si>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</si>
  <si>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</si>
  <si>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</si>
  <si>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</si>
  <si>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</si>
  <si>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</si>
  <si>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</si>
  <si>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</si>
  <si>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</si>
  <si>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</si>
  <si>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</si>
  <si>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</si>
  <si>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</si>
  <si>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</si>
  <si>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</si>
  <si>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</si>
  <si>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</si>
  <si>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</si>
  <si>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</si>
  <si>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</si>
  <si>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</si>
  <si>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</si>
  <si>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</si>
  <si>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</si>
  <si>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</si>
  <si>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</si>
  <si>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</si>
  <si>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</si>
  <si>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</si>
  <si>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</si>
  <si>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</si>
  <si>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</si>
  <si>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</si>
  <si>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</si>
  <si>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</si>
  <si>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</si>
  <si>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</si>
  <si>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</si>
  <si>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</si>
  <si>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</si>
  <si>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</si>
  <si>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</si>
  <si>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</si>
  <si>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</si>
  <si>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</si>
  <si>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</si>
  <si>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</si>
  <si>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</si>
  <si>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</si>
  <si>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</si>
  <si>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</si>
  <si>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</si>
  <si>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</si>
  <si>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</si>
  <si>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</si>
  <si>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</si>
  <si>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</si>
  <si>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</si>
  <si>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</si>
  <si>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</si>
  <si>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</si>
  <si>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</si>
  <si>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</si>
  <si>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</si>
  <si>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</si>
  <si>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</si>
  <si>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</si>
  <si>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</si>
  <si>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</si>
  <si>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</si>
  <si>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</si>
  <si>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</si>
  <si>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</si>
  <si>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</si>
  <si>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</si>
  <si>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</si>
  <si>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</si>
  <si>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</si>
  <si>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</si>
  <si>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</si>
  <si>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</si>
  <si>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</si>
  <si>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</si>
  <si>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</si>
  <si>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</si>
  <si>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</si>
  <si>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</si>
  <si>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</si>
  <si>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</si>
  <si>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</si>
  <si>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</si>
  <si>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</si>
  <si>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</si>
  <si>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</si>
  <si>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</si>
  <si>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</si>
  <si>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</si>
  <si>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</si>
  <si>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</si>
  <si>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</si>
  <si>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</si>
  <si>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</si>
  <si>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</si>
  <si>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</si>
  <si>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</si>
  <si>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</si>
  <si>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</si>
  <si>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</si>
  <si>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</si>
  <si>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</si>
  <si>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</si>
  <si>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</si>
  <si>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</si>
  <si>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</si>
  <si>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</si>
  <si>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</si>
  <si>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</si>
  <si>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</si>
  <si>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</si>
  <si>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</si>
  <si>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</si>
  <si>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</si>
  <si>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</si>
  <si>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</si>
  <si>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</si>
  <si>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</si>
  <si>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</si>
  <si>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</si>
  <si>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</si>
  <si>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</si>
  <si>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</si>
  <si>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</si>
  <si>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</si>
  <si>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</si>
  <si>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</si>
  <si>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</si>
  <si>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</si>
  <si>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</si>
  <si>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</si>
  <si>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</si>
  <si>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</si>
  <si>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</si>
  <si>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</si>
  <si>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</si>
  <si>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</si>
  <si>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</si>
  <si>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</si>
  <si>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</si>
  <si>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</si>
  <si>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</si>
  <si>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</si>
  <si>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</si>
  <si>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</si>
  <si>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</si>
  <si>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</si>
  <si>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</si>
  <si>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</si>
  <si>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</si>
  <si>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</si>
  <si>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</si>
  <si>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</si>
  <si>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</si>
  <si>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</si>
  <si>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</si>
  <si>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</si>
  <si>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</si>
  <si>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</si>
  <si>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</si>
  <si>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</si>
  <si>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</si>
  <si>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</si>
  <si>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</si>
  <si>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</si>
  <si>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</si>
  <si>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</si>
  <si>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</si>
  <si>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</si>
  <si>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</si>
  <si>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</si>
  <si>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</si>
  <si>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</si>
  <si>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</si>
  <si>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</si>
  <si>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</si>
  <si>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</si>
  <si>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</si>
  <si>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</si>
  <si>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</si>
  <si>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</si>
  <si>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</si>
  <si>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</si>
  <si>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</si>
  <si>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</si>
  <si>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</si>
  <si>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</si>
  <si>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</si>
  <si>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</si>
  <si>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</si>
  <si>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</si>
  <si>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</si>
  <si>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</si>
  <si>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</si>
  <si>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</si>
  <si>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</si>
  <si>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</si>
  <si>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</si>
  <si>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</si>
  <si>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</si>
  <si>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</si>
  <si>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</si>
  <si>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</si>
  <si>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</si>
  <si>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</si>
  <si>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</si>
  <si>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</si>
  <si>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</si>
  <si>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</si>
  <si>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</si>
  <si>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</si>
  <si>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</si>
  <si>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</si>
  <si>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</si>
  <si>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</si>
  <si>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</si>
  <si>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</si>
  <si>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</si>
  <si>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</si>
  <si>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</si>
  <si>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</si>
  <si>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</si>
  <si>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</si>
  <si>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</si>
  <si>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</si>
  <si>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</si>
  <si>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</si>
  <si>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</si>
  <si>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</si>
  <si>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</si>
  <si>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</si>
  <si>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</si>
  <si>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</si>
  <si>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</si>
  <si>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</si>
  <si>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</si>
  <si>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</si>
  <si>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</si>
  <si>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</si>
  <si>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</si>
  <si>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</si>
  <si>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</si>
  <si>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</si>
  <si>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</si>
  <si>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</si>
  <si>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</si>
  <si>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</si>
  <si>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</si>
  <si>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</si>
  <si>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</si>
  <si>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</si>
  <si>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</si>
  <si>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</si>
  <si>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</si>
  <si>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</si>
  <si>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</si>
  <si>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</si>
  <si>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</si>
  <si>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</si>
  <si>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</si>
  <si>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</si>
  <si>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</si>
  <si>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</si>
  <si>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</si>
  <si>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</si>
  <si>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</si>
  <si>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</si>
  <si>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</si>
  <si>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</si>
  <si>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</si>
  <si>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</si>
  <si>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</si>
  <si>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</si>
  <si>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</si>
  <si>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</si>
  <si>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</si>
  <si>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</si>
  <si>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</si>
  <si>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</si>
  <si>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</si>
  <si>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</si>
  <si>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</si>
  <si>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</si>
  <si>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</si>
  <si>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</si>
  <si>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</si>
  <si>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</si>
  <si>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</si>
  <si>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</si>
  <si>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</si>
  <si>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</si>
  <si>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</si>
  <si>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</si>
  <si>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</si>
  <si>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</si>
  <si>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</si>
  <si>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</si>
  <si>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</si>
  <si>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</si>
  <si>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</si>
  <si>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</si>
  <si>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</si>
  <si>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</si>
  <si>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</si>
  <si>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</si>
  <si>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</si>
  <si>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</si>
  <si>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</si>
  <si>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</si>
  <si>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</si>
  <si>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</si>
  <si>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</si>
  <si>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</si>
  <si>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</si>
  <si>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</si>
  <si>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</si>
  <si>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</si>
  <si>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</si>
  <si>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</si>
  <si>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</si>
  <si>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</si>
  <si>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</si>
  <si>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</si>
  <si>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</si>
  <si>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</si>
  <si>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</si>
  <si>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</si>
  <si>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</si>
  <si>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</si>
  <si>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</si>
  <si>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</si>
  <si>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</si>
  <si>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</si>
  <si>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</si>
  <si>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</si>
  <si>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</si>
  <si>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</si>
  <si>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</si>
  <si>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</si>
  <si>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</si>
  <si>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</si>
  <si>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</si>
  <si>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</si>
  <si>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</si>
  <si>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</si>
  <si>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</si>
  <si>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</si>
  <si>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</si>
  <si>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</si>
  <si>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</si>
  <si>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</si>
  <si>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</si>
  <si>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</si>
  <si>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</si>
  <si>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</si>
  <si>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</si>
  <si>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</si>
  <si>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</si>
  <si>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</si>
  <si>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</si>
  <si>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</si>
  <si>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</si>
  <si>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</si>
  <si>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</si>
  <si>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</si>
  <si>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</si>
  <si>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</si>
  <si>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</si>
  <si>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</si>
  <si>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</si>
  <si>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</si>
  <si>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</si>
  <si>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</si>
  <si>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</si>
  <si>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</si>
  <si>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</si>
  <si>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</si>
  <si>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</si>
  <si>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</si>
  <si>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</si>
  <si>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</si>
  <si>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</si>
  <si>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</si>
  <si>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</si>
  <si>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</si>
  <si>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</si>
  <si>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</si>
  <si>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</si>
  <si>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</si>
  <si>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</si>
  <si>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</si>
  <si>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</si>
  <si>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</si>
  <si>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</si>
  <si>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</si>
  <si>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</si>
  <si>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</si>
  <si>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</si>
  <si>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</si>
  <si>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</si>
  <si>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</si>
  <si>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</si>
  <si>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</si>
  <si>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</si>
  <si>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</si>
  <si>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</si>
  <si>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</si>
  <si>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</si>
  <si>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</si>
  <si>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</si>
  <si>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</si>
  <si>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</si>
  <si>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</si>
  <si>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</si>
  <si>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</si>
  <si>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</si>
  <si>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</si>
  <si>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</si>
  <si>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</si>
  <si>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</si>
  <si>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</si>
  <si>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</si>
  <si>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</si>
  <si>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</si>
  <si>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</si>
  <si>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</si>
  <si>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</si>
  <si>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</si>
  <si>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</si>
  <si>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</si>
  <si>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</si>
  <si>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</si>
  <si>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</si>
  <si>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</si>
  <si>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</si>
  <si>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</si>
  <si>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</si>
  <si>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</si>
  <si>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</si>
  <si>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</si>
  <si>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</si>
  <si>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</si>
  <si>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</si>
  <si>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</si>
  <si>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</si>
  <si>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</si>
  <si>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</si>
  <si>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</si>
  <si>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</si>
  <si>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</si>
  <si>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</si>
  <si>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</si>
  <si>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</si>
  <si>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</si>
  <si>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</si>
  <si>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</si>
  <si>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</si>
  <si>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</si>
  <si>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</si>
  <si>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</si>
  <si>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</si>
  <si>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</si>
  <si>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</si>
  <si>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</si>
  <si>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</si>
  <si>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</si>
  <si>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</si>
  <si>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</si>
  <si>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</si>
  <si>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</si>
  <si>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</si>
  <si>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</si>
  <si>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</si>
  <si>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</si>
  <si>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</si>
  <si>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</si>
  <si>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</si>
  <si>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</si>
  <si>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</si>
  <si>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</si>
  <si>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</si>
  <si>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</si>
  <si>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</si>
  <si>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</si>
  <si>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</si>
  <si>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</si>
  <si>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</si>
  <si>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</si>
  <si>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</si>
  <si>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</si>
  <si>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</si>
  <si>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</si>
  <si>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</si>
  <si>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</si>
  <si>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</si>
  <si>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</si>
  <si>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</si>
  <si>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</si>
  <si>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</si>
  <si>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</si>
  <si>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</si>
  <si>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</si>
  <si>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</si>
  <si>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</si>
  <si>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</si>
  <si>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</si>
  <si>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</si>
  <si>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</si>
  <si>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</si>
  <si>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</si>
  <si>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</si>
  <si>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</si>
  <si>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</si>
  <si>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</si>
  <si>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</si>
  <si>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</si>
  <si>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</si>
  <si>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</si>
  <si>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</si>
  <si>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</si>
  <si>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</si>
  <si>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</si>
  <si>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</si>
  <si>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</si>
  <si>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</si>
  <si>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</si>
  <si>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</si>
  <si>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</si>
  <si>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</si>
  <si>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</si>
  <si>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</si>
  <si>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</si>
  <si>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</si>
  <si>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</si>
  <si>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</si>
  <si>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</si>
  <si>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</si>
  <si>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</si>
  <si>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</si>
  <si>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</si>
  <si>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</si>
  <si>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</si>
  <si>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</si>
  <si>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</si>
  <si>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</si>
  <si>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</si>
  <si>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</si>
  <si>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</si>
  <si>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</si>
  <si>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</si>
  <si>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</si>
  <si>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</si>
  <si>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</si>
  <si>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</si>
  <si>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</si>
  <si>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</si>
  <si>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</si>
  <si>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</si>
  <si>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</si>
  <si>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</si>
  <si>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</si>
  <si>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</si>
  <si>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</si>
  <si>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</si>
  <si>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</si>
  <si>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</si>
  <si>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</si>
  <si>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</si>
  <si>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</si>
  <si>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</si>
  <si>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</si>
  <si>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</si>
  <si>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</si>
  <si>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</si>
  <si>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</si>
  <si>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</si>
  <si>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</si>
  <si>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</si>
  <si>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</si>
  <si>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</si>
  <si>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</si>
  <si>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</si>
  <si>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</si>
  <si>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</si>
  <si>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</si>
  <si>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</si>
  <si>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</si>
  <si>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</si>
  <si>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</si>
  <si>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</si>
  <si>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</si>
  <si>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</si>
  <si>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</si>
  <si>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</si>
  <si>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</si>
  <si>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</si>
  <si>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</si>
  <si>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</si>
  <si>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</si>
  <si>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</si>
  <si>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</si>
  <si>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</si>
  <si>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</si>
  <si>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</si>
  <si>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</si>
  <si>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</si>
  <si>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</si>
  <si>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</si>
  <si>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</si>
  <si>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</si>
  <si>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</si>
  <si>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</si>
  <si>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</si>
  <si>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</si>
  <si>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</si>
  <si>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</si>
  <si>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</si>
  <si>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</si>
  <si>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</si>
  <si>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</si>
  <si>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</si>
  <si>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</si>
  <si>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</si>
  <si>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</si>
  <si>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</si>
  <si>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</si>
  <si>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</si>
  <si>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</si>
  <si>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</si>
  <si>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</si>
  <si>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</si>
  <si>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</si>
  <si>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</si>
  <si>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</si>
  <si>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</si>
  <si>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</si>
  <si>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</si>
  <si>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</si>
  <si>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</si>
  <si>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</si>
  <si>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</si>
  <si>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</si>
  <si>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</si>
  <si>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</si>
  <si>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</si>
  <si>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</si>
  <si>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</si>
  <si>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</si>
  <si>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</si>
  <si>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</si>
  <si>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</si>
  <si>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</si>
  <si>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</si>
  <si>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</si>
  <si>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</si>
  <si>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</si>
  <si>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</si>
  <si>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</si>
  <si>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</si>
  <si>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</si>
  <si>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</si>
  <si>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</si>
  <si>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</si>
  <si>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</si>
  <si>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</si>
  <si>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</si>
  <si>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</si>
  <si>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</si>
  <si>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</si>
  <si>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</si>
  <si>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</si>
  <si>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</si>
  <si>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</si>
  <si>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</si>
  <si>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</si>
  <si>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</si>
  <si>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</si>
  <si>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</si>
  <si>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</si>
  <si>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</si>
  <si>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</si>
  <si>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</si>
  <si>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</si>
  <si>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</si>
  <si>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</si>
  <si>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</si>
  <si>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</si>
  <si>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</si>
  <si>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</si>
  <si>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</si>
  <si>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</si>
  <si>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</si>
  <si>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</si>
  <si>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</si>
  <si>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</si>
  <si>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</si>
  <si>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</si>
  <si>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</si>
  <si>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</si>
  <si>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</si>
  <si>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</si>
  <si>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</si>
  <si>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</si>
  <si>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</si>
  <si>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</si>
  <si>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</si>
  <si>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</si>
  <si>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</si>
  <si>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</si>
  <si>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</si>
  <si>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</si>
  <si>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</si>
  <si>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</si>
  <si>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</si>
  <si>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</si>
  <si>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</si>
  <si>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</si>
  <si>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</si>
  <si>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</si>
  <si>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</si>
  <si>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</si>
  <si>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</si>
  <si>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</si>
  <si>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</si>
  <si>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</si>
  <si>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</si>
  <si>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</si>
  <si>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</si>
  <si>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</si>
  <si>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</si>
  <si>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</si>
  <si>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</si>
  <si>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</si>
  <si>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</si>
  <si>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</si>
  <si>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</si>
  <si>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</si>
  <si>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</si>
  <si>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</si>
  <si>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</si>
  <si>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</si>
  <si>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</si>
  <si>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</si>
  <si>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</si>
  <si>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</si>
  <si>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</si>
  <si>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</si>
  <si>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</si>
  <si>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</si>
  <si>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</si>
  <si>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</si>
  <si>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</si>
  <si>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</si>
  <si>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</si>
  <si>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</si>
  <si>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</si>
  <si>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</si>
  <si>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</si>
  <si>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</si>
  <si>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</si>
  <si>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</si>
  <si>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</si>
  <si>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</si>
  <si>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</si>
  <si>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</si>
  <si>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</si>
  <si>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</si>
  <si>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</si>
  <si>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</si>
  <si>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</si>
  <si>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</si>
  <si>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</si>
  <si>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</si>
  <si>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</si>
  <si>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</si>
  <si>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</si>
  <si>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</si>
  <si>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</si>
  <si>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</si>
  <si>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</si>
  <si>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</si>
  <si>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</si>
  <si>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</si>
  <si>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</si>
  <si>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</si>
  <si>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</si>
  <si>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</si>
  <si>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</si>
  <si>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</si>
  <si>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</si>
  <si>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</si>
  <si>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</si>
  <si>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</si>
  <si>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</si>
  <si>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</si>
  <si>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</si>
  <si>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</si>
  <si>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</si>
  <si>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</si>
  <si>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</si>
  <si>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</si>
  <si>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</si>
  <si>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</si>
  <si>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</si>
  <si>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</si>
  <si>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</si>
  <si>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</si>
  <si>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</si>
  <si>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</si>
  <si>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</si>
  <si>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</si>
  <si>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</si>
  <si>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</si>
  <si>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</si>
  <si>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</si>
  <si>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</si>
  <si>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</si>
  <si>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</si>
  <si>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</si>
  <si>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</si>
  <si>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</si>
  <si>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</si>
  <si>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</si>
  <si>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</si>
  <si>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</si>
  <si>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</si>
  <si>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</si>
  <si>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</si>
  <si>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</si>
  <si>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</si>
  <si>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</si>
  <si>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</si>
  <si>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</si>
  <si>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</si>
  <si>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</si>
  <si>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</si>
  <si>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</si>
  <si>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</si>
  <si>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</si>
  <si>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</si>
  <si>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</si>
  <si>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</si>
  <si>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</si>
  <si>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</si>
  <si>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</si>
  <si>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</si>
  <si>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</si>
  <si>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</si>
  <si>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</si>
  <si>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</si>
  <si>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</si>
  <si>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</si>
  <si>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</si>
  <si>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</si>
  <si>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</si>
  <si>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</si>
  <si>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</si>
  <si>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</si>
  <si>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</si>
  <si>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</si>
  <si>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</si>
  <si>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</si>
  <si>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</si>
  <si>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</si>
  <si>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</si>
  <si>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</si>
  <si>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</si>
  <si>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</si>
  <si>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</si>
  <si>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</si>
  <si>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</si>
  <si>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</si>
  <si>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</si>
  <si>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</si>
  <si>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</si>
  <si>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</si>
  <si>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</si>
  <si>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</si>
  <si>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</si>
  <si>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</si>
  <si>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</si>
  <si>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</si>
  <si>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</si>
  <si>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</si>
  <si>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</si>
  <si>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</si>
  <si>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</si>
  <si>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</si>
  <si>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</si>
  <si>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</si>
  <si>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</si>
  <si>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</si>
  <si>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</si>
  <si>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</si>
  <si>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</si>
  <si>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</si>
  <si>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</si>
  <si>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</si>
  <si>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</si>
  <si>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</si>
  <si>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</si>
  <si>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</si>
  <si>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</si>
  <si>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</si>
  <si>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</si>
  <si>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</si>
  <si>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</si>
  <si>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</si>
  <si>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</si>
  <si>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</si>
  <si>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</si>
  <si>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</si>
  <si>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</si>
  <si>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</si>
  <si>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</si>
  <si>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</si>
  <si>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</si>
  <si>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</si>
  <si>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</si>
  <si>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</si>
  <si>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</si>
  <si>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</si>
  <si>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</si>
  <si>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</si>
  <si>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</si>
  <si>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</si>
  <si>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</si>
  <si>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</si>
  <si>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</si>
  <si>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</si>
  <si>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</si>
  <si>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</si>
  <si>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</si>
  <si>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</si>
  <si>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</si>
  <si>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</si>
  <si>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</si>
  <si>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</si>
  <si>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</si>
  <si>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</si>
  <si>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</si>
  <si>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</si>
  <si>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</si>
  <si>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</si>
  <si>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</si>
  <si>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</si>
  <si>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</si>
  <si>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</si>
  <si>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</si>
  <si>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</si>
  <si>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</si>
  <si>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</si>
  <si>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</si>
  <si>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</si>
  <si>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</si>
  <si>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</si>
  <si>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</si>
  <si>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</si>
  <si>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</si>
  <si>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</si>
  <si>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</si>
  <si>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</si>
  <si>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</si>
  <si>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</si>
  <si>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</si>
  <si>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</si>
  <si>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</si>
  <si>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</si>
  <si>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</si>
  <si>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</si>
  <si>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</si>
  <si>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</si>
  <si>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</si>
  <si>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</si>
  <si>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</si>
  <si>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</si>
  <si>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</si>
  <si>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</si>
  <si>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</si>
  <si>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</si>
  <si>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</si>
  <si>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</si>
  <si>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</si>
  <si>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</si>
  <si>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</si>
  <si>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</si>
  <si>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</si>
  <si>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</si>
  <si>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</si>
  <si>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</si>
  <si>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</si>
  <si>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</si>
  <si>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</si>
  <si>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</si>
  <si>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</si>
  <si>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</si>
  <si>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</si>
  <si>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</si>
  <si>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</si>
  <si>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</si>
  <si>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</si>
  <si>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</si>
  <si>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</si>
  <si>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</si>
  <si>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</si>
  <si>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</si>
  <si>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</si>
  <si>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</si>
  <si>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</si>
  <si>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</si>
  <si>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</si>
  <si>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</si>
  <si>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</si>
  <si>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</si>
  <si>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</si>
  <si>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</si>
  <si>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</si>
  <si>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</si>
  <si>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</si>
  <si>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</si>
  <si>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</si>
  <si>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</si>
  <si>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</si>
  <si>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</si>
  <si>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</si>
  <si>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</si>
  <si>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</si>
  <si>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</si>
  <si>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</si>
  <si>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</si>
  <si>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</si>
  <si>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</si>
  <si>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</si>
  <si>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</si>
  <si>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</si>
  <si>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</si>
  <si>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</si>
  <si>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</si>
  <si>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</si>
  <si>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</si>
  <si>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</si>
  <si>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</si>
  <si>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</si>
  <si>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</si>
  <si>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</si>
  <si>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</si>
  <si>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</si>
  <si>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</si>
  <si>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</si>
  <si>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</si>
  <si>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</si>
  <si>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</si>
  <si>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</si>
  <si>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</si>
  <si>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</si>
  <si>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</si>
  <si>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</si>
  <si>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</si>
  <si>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</si>
  <si>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</si>
  <si>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</si>
  <si>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</si>
  <si>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</si>
  <si>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</si>
  <si>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</si>
  <si>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</si>
  <si>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</si>
  <si>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</si>
  <si>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</si>
  <si>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</si>
  <si>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</si>
  <si>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</si>
  <si>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</si>
  <si>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</si>
  <si>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</si>
  <si>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</si>
  <si>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</si>
  <si>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</si>
  <si>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</si>
  <si>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</si>
  <si>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</si>
  <si>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</si>
  <si>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</si>
  <si>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</si>
  <si>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</si>
  <si>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</si>
  <si>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</si>
  <si>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</si>
  <si>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</si>
  <si>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</si>
  <si>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</si>
  <si>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</si>
  <si>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</si>
  <si>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</si>
  <si>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</si>
  <si>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</si>
  <si>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</si>
  <si>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</si>
  <si>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</si>
  <si>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</si>
  <si>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</si>
  <si>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</si>
  <si>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</si>
  <si>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</si>
  <si>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</si>
  <si>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</si>
  <si>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</si>
  <si>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</si>
  <si>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</si>
  <si>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</si>
  <si>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</si>
  <si>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</si>
  <si>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</si>
  <si>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</si>
  <si>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</si>
  <si>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</si>
  <si>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</si>
  <si>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</si>
  <si>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</si>
  <si>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</si>
  <si>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</si>
  <si>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</si>
  <si>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</si>
  <si>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</si>
  <si>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</si>
  <si>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</si>
  <si>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</si>
  <si>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</si>
  <si>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</si>
  <si>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</si>
  <si>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</si>
  <si>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</si>
  <si>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</si>
  <si>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</si>
  <si>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</si>
  <si>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</si>
  <si>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</si>
  <si>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</si>
  <si>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</si>
  <si>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</si>
  <si>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</si>
  <si>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</si>
  <si>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</si>
  <si>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</si>
  <si>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</si>
  <si>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</si>
  <si>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</si>
  <si>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</si>
  <si>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</si>
  <si>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</si>
  <si>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</si>
  <si>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</si>
  <si>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</si>
  <si>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</si>
  <si>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</si>
  <si>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</si>
  <si>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</si>
  <si>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</si>
  <si>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</si>
  <si>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</si>
  <si>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</si>
  <si>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</si>
  <si>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</si>
  <si>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</si>
  <si>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</si>
  <si>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</si>
  <si>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</si>
  <si>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</si>
  <si>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</si>
  <si>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</si>
  <si>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</si>
  <si>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</si>
  <si>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</si>
  <si>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</si>
  <si>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</si>
  <si>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</si>
  <si>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</si>
  <si>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</si>
  <si>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</si>
  <si>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</si>
  <si>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</si>
  <si>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</si>
  <si>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</si>
  <si>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</si>
  <si>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</si>
  <si>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</si>
  <si>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</si>
  <si>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</si>
  <si>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</si>
  <si>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</si>
  <si>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</si>
  <si>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</si>
  <si>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</si>
  <si>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</si>
  <si>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</si>
  <si>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</si>
  <si>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</si>
  <si>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</si>
  <si>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</si>
  <si>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</si>
  <si>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</si>
  <si>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</si>
  <si>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</si>
  <si>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</si>
  <si>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</si>
  <si>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</si>
  <si>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</si>
  <si>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</si>
  <si>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</si>
  <si>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</si>
  <si>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</si>
  <si>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</si>
  <si>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</si>
  <si>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</si>
  <si>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</si>
  <si>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</si>
  <si>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</si>
  <si>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</si>
  <si>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</si>
  <si>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</si>
  <si>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</si>
  <si>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</si>
  <si>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</si>
  <si>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</si>
  <si>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</si>
  <si>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</si>
  <si>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</si>
  <si>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</si>
  <si>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</si>
  <si>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</si>
  <si>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</si>
  <si>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</si>
  <si>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</si>
  <si>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</si>
  <si>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</si>
  <si>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</si>
  <si>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</si>
  <si>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</si>
  <si>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</si>
  <si>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</si>
  <si>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</si>
  <si>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</si>
  <si>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</si>
  <si>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</si>
  <si>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</si>
  <si>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</si>
  <si>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</si>
  <si>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</si>
  <si>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</si>
  <si>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</si>
  <si>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</si>
  <si>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</si>
  <si>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</si>
  <si>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</si>
  <si>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</si>
  <si>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</si>
  <si>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</si>
  <si>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</si>
  <si>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</si>
  <si>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</si>
  <si>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</si>
  <si>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</si>
  <si>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</si>
  <si>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</si>
  <si>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</si>
  <si>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</si>
  <si>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</si>
  <si>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</si>
  <si>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</si>
  <si>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</si>
  <si>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</si>
  <si>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</si>
  <si>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</si>
  <si>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</si>
  <si>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</si>
  <si>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</si>
  <si>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</si>
  <si>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</si>
  <si>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</si>
  <si>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</si>
  <si>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</si>
  <si>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</si>
  <si>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</si>
  <si>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</si>
  <si>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</si>
  <si>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</si>
  <si>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</si>
  <si>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</si>
  <si>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</si>
  <si>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</si>
  <si>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</si>
  <si>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</si>
  <si>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</si>
  <si>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</si>
  <si>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</si>
  <si>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</si>
  <si>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</si>
  <si>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</si>
  <si>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</si>
  <si>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</si>
  <si>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</si>
  <si>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</si>
  <si>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</si>
  <si>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</si>
  <si>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</si>
  <si>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</si>
  <si>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</si>
  <si>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</si>
  <si>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</si>
  <si>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</si>
  <si>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</si>
  <si>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</si>
  <si>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</si>
  <si>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</si>
  <si>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</si>
  <si>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</si>
  <si>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</si>
  <si>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</si>
  <si>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</si>
  <si>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</si>
  <si>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</si>
  <si>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</si>
  <si>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</si>
  <si>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</si>
  <si>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</si>
  <si>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</si>
  <si>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</si>
  <si>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</si>
  <si>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</si>
  <si>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</si>
  <si>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</si>
  <si>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</si>
  <si>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</si>
  <si>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</si>
  <si>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</si>
  <si>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</si>
  <si>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</si>
  <si>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</si>
  <si>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</si>
  <si>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</si>
  <si>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</si>
  <si>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</si>
  <si>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</si>
  <si>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</si>
  <si>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</si>
  <si>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</si>
  <si>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</si>
  <si>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</si>
  <si>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</si>
  <si>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</si>
  <si>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</si>
  <si>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</si>
  <si>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</si>
  <si>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</si>
  <si>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</si>
  <si>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</si>
  <si>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</si>
  <si>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</si>
  <si>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</si>
  <si>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</si>
  <si>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</si>
  <si>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</si>
  <si>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</si>
  <si>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</si>
  <si>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</si>
  <si>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</si>
  <si>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</si>
  <si>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</si>
  <si>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</si>
  <si>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</si>
  <si>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</si>
  <si>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</si>
  <si>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</si>
  <si>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</si>
  <si>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</si>
  <si>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</si>
  <si>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</si>
  <si>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</si>
  <si>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</si>
  <si>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</si>
  <si>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</si>
  <si>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</si>
  <si>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</si>
  <si>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</si>
  <si>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</si>
  <si>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</si>
  <si>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</si>
  <si>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</si>
  <si>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</si>
  <si>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</si>
  <si>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</si>
  <si>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</si>
  <si>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</si>
  <si>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</si>
  <si>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</si>
  <si>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</si>
  <si>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</si>
  <si>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</si>
  <si>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</si>
  <si>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</si>
  <si>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</si>
  <si>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</si>
  <si>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</si>
  <si>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</si>
  <si>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</si>
  <si>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</si>
  <si>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</si>
  <si>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</si>
  <si>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</si>
  <si>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</si>
  <si>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</si>
  <si>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</si>
  <si>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</si>
  <si>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</si>
  <si>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</si>
  <si>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</si>
  <si>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</si>
  <si>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</si>
  <si>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</si>
  <si>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</si>
  <si>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</si>
  <si>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</si>
  <si>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</si>
  <si>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</si>
  <si>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</si>
  <si>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</si>
  <si>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</si>
  <si>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</si>
  <si>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</si>
  <si>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</si>
  <si>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</si>
  <si>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</si>
  <si>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</si>
  <si>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</si>
  <si>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</si>
  <si>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</si>
  <si>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</si>
  <si>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</si>
  <si>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</si>
  <si>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</si>
  <si>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</si>
  <si>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</si>
  <si>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</si>
  <si>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</si>
  <si>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</si>
  <si>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</si>
  <si>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</si>
  <si>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</si>
  <si>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</si>
  <si>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</si>
  <si>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</si>
  <si>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</si>
  <si>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</si>
  <si>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</si>
  <si>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</si>
  <si>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</si>
  <si>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</si>
  <si>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</si>
  <si>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</si>
  <si>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</si>
  <si>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</si>
  <si>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</si>
  <si>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</si>
  <si>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</si>
  <si>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</si>
  <si>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</si>
  <si>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</si>
  <si>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</si>
  <si>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</si>
  <si>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</si>
  <si>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</si>
  <si>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</si>
  <si>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</si>
  <si>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</si>
  <si>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</si>
  <si>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</si>
  <si>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</si>
  <si>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</si>
  <si>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</si>
  <si>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</si>
  <si>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</si>
  <si>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</si>
  <si>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</si>
  <si>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</si>
  <si>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</si>
  <si>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</si>
  <si>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</si>
  <si>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</si>
  <si>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</si>
  <si>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</si>
  <si>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</si>
  <si>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</si>
  <si>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</si>
  <si>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</si>
  <si>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</si>
  <si>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</si>
  <si>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</si>
  <si>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</si>
  <si>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</si>
  <si>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</si>
  <si>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</si>
  <si>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</si>
  <si>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</si>
  <si>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</si>
  <si>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</si>
  <si>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</si>
  <si>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</si>
  <si>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</si>
  <si>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</si>
  <si>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</si>
  <si>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</si>
  <si>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</si>
  <si>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</si>
  <si>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</si>
  <si>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</si>
  <si>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</si>
  <si>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</si>
  <si>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</si>
  <si>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</si>
  <si>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</si>
  <si>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</si>
  <si>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</si>
  <si>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</si>
  <si>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</si>
  <si>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</si>
  <si>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</si>
  <si>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</si>
  <si>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</si>
  <si>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</si>
  <si>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</si>
  <si>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</si>
  <si>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</si>
  <si>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</si>
  <si>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</si>
  <si>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</si>
  <si>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</si>
  <si>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</si>
  <si>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</si>
  <si>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</si>
  <si>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</si>
  <si>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</si>
  <si>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</si>
  <si>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</si>
  <si>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</si>
  <si>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</si>
  <si>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</si>
  <si>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</si>
  <si>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</si>
  <si>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</si>
  <si>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</si>
  <si>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</si>
  <si>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</si>
  <si>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</si>
  <si>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</si>
  <si>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</si>
  <si>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</si>
  <si>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</si>
  <si>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</si>
  <si>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</si>
  <si>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</si>
  <si>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</si>
  <si>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</si>
  <si>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</si>
  <si>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</si>
  <si>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</si>
  <si>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</si>
  <si>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</si>
  <si>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</si>
  <si>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</si>
  <si>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</si>
  <si>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</si>
  <si>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</si>
  <si>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</si>
  <si>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</si>
  <si>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</si>
  <si>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</si>
  <si>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</si>
  <si>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</si>
  <si>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</si>
  <si>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</si>
  <si>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</si>
  <si>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</si>
  <si>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</si>
  <si>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</si>
  <si>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</si>
  <si>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</si>
  <si>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</si>
  <si>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</si>
  <si>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</si>
  <si>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</si>
  <si>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</si>
  <si>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</si>
  <si>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</si>
  <si>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</si>
  <si>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</si>
  <si>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</si>
  <si>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</si>
  <si>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</si>
  <si>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</si>
  <si>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</si>
  <si>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</si>
  <si>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</si>
  <si>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</si>
  <si>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</si>
  <si>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</si>
  <si>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</si>
  <si>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</si>
  <si>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</si>
  <si>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</si>
  <si>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</si>
  <si>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</si>
  <si>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</si>
  <si>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</si>
  <si>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</si>
  <si>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</si>
  <si>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</si>
  <si>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</si>
  <si>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</si>
  <si>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</si>
  <si>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</si>
  <si>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</si>
  <si>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</si>
  <si>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</si>
  <si>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</si>
  <si>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</si>
  <si>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</si>
  <si>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</si>
  <si>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</si>
  <si>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</si>
  <si>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</si>
  <si>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</si>
  <si>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</si>
  <si>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</si>
  <si>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</si>
  <si>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</si>
  <si>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</si>
  <si>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</si>
  <si>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</si>
  <si>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</si>
  <si>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</si>
  <si>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</si>
  <si>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</si>
  <si>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</si>
  <si>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</si>
  <si>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</si>
  <si>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</si>
  <si>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</si>
  <si>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</si>
  <si>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</si>
  <si>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</si>
  <si>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</si>
  <si>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</si>
  <si>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</si>
  <si>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</si>
  <si>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</si>
  <si>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</si>
  <si>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</si>
  <si>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</si>
  <si>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</si>
  <si>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</si>
  <si>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</si>
  <si>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</si>
  <si>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</si>
  <si>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</si>
  <si>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</si>
  <si>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</si>
  <si>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</si>
  <si>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</si>
  <si>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</si>
  <si>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</si>
  <si>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</si>
  <si>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</si>
  <si>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</si>
  <si>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</si>
  <si>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</si>
  <si>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</si>
  <si>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</si>
  <si>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</si>
  <si>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</si>
  <si>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</si>
  <si>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</si>
  <si>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</si>
  <si>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</si>
  <si>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</si>
  <si>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</si>
  <si>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</si>
  <si>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</si>
  <si>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</si>
  <si>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</si>
  <si>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</si>
  <si>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</si>
  <si>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</si>
  <si>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</si>
  <si>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</si>
  <si>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</si>
  <si>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</si>
  <si>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</si>
  <si>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</si>
  <si>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</si>
  <si>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</si>
  <si>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</si>
  <si>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</si>
  <si>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</si>
  <si>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</si>
  <si>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</si>
  <si>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</si>
  <si>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</si>
  <si>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</si>
  <si>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</si>
  <si>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</si>
  <si>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</si>
  <si>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</si>
  <si>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</si>
  <si>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</si>
  <si>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</si>
  <si>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</si>
  <si>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</si>
  <si>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</si>
  <si>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</si>
  <si>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</si>
  <si>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</si>
  <si>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</si>
  <si>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</si>
  <si>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</si>
  <si>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</si>
  <si>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</si>
  <si>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</si>
  <si>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</si>
  <si>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</si>
  <si>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</si>
  <si>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</si>
  <si>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</si>
  <si>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</si>
  <si>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</si>
  <si>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</si>
  <si>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</si>
  <si>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</si>
  <si>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</si>
  <si>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</si>
  <si>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</si>
  <si>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</si>
  <si>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</si>
  <si>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</si>
  <si>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</si>
  <si>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</si>
  <si>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</si>
  <si>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</si>
  <si>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</si>
  <si>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</si>
  <si>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</si>
  <si>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</si>
  <si>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</si>
  <si>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</si>
  <si>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</si>
  <si>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</si>
  <si>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</si>
  <si>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</si>
  <si>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</si>
  <si>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</si>
  <si>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</si>
  <si>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</si>
  <si>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</si>
  <si>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</si>
  <si>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</si>
  <si>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</si>
  <si>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</si>
  <si>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</si>
  <si>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</si>
  <si>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</si>
  <si>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</si>
  <si>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</si>
  <si>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</si>
  <si>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</si>
  <si>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</si>
  <si>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</si>
  <si>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</si>
  <si>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</si>
  <si>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</si>
  <si>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</si>
  <si>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</si>
  <si>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</si>
  <si>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</si>
  <si>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</si>
  <si>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</si>
  <si>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</si>
  <si>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</si>
  <si>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</si>
  <si>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</si>
  <si>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</si>
  <si>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</si>
  <si>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</si>
  <si>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</si>
  <si>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</si>
  <si>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</si>
  <si>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</si>
  <si>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</si>
  <si>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</si>
  <si>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</si>
  <si>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</si>
  <si>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</si>
  <si>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</si>
  <si>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</si>
  <si>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</si>
  <si>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</si>
  <si>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</si>
  <si>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</si>
  <si>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</si>
  <si>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</si>
  <si>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</si>
  <si>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</si>
  <si>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</si>
  <si>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</si>
  <si>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</si>
  <si>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</si>
  <si>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</si>
  <si>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</si>
  <si>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</si>
  <si>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</si>
  <si>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</si>
  <si>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</si>
  <si>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</si>
  <si>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</si>
  <si>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</si>
  <si>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</si>
  <si>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</si>
  <si>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</si>
  <si>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</si>
  <si>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</si>
  <si>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</si>
  <si>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</si>
  <si>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</si>
  <si>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</si>
  <si>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</si>
  <si>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</si>
  <si>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</si>
  <si>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</si>
  <si>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</si>
  <si>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</si>
  <si>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</si>
  <si>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</si>
  <si>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</si>
  <si>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</si>
  <si>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</si>
  <si>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</si>
  <si>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</si>
  <si>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</si>
  <si>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</si>
  <si>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</si>
  <si>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</si>
  <si>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</si>
  <si>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</si>
  <si>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</si>
  <si>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</si>
  <si>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</si>
  <si>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</si>
  <si>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</si>
  <si>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</si>
  <si>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</si>
  <si>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</si>
  <si>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</si>
  <si>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</si>
  <si>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</si>
  <si>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</si>
  <si>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</si>
  <si>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</si>
  <si>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</si>
  <si>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</si>
  <si>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</si>
  <si>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</si>
  <si>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</si>
  <si>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</si>
  <si>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</si>
  <si>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</si>
  <si>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</si>
  <si>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</si>
  <si>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</si>
  <si>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</si>
  <si>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</si>
  <si>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</si>
  <si>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</si>
  <si>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</si>
  <si>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</si>
  <si>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</si>
  <si>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</si>
  <si>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</si>
  <si>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</si>
  <si>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</si>
  <si>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</si>
  <si>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</si>
  <si>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</si>
  <si>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</si>
  <si>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</si>
  <si>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</si>
  <si>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</si>
  <si>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</si>
  <si>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</si>
  <si>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</si>
  <si>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</si>
  <si>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</si>
  <si>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</si>
  <si>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</si>
  <si>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</si>
  <si>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</si>
  <si>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</si>
  <si>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</si>
  <si>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</si>
  <si>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</si>
  <si>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</si>
  <si>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</si>
  <si>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</si>
  <si>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</si>
  <si>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</si>
  <si>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</si>
  <si>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</si>
  <si>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</si>
  <si>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</si>
  <si>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</si>
  <si>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</si>
  <si>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</si>
  <si>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</si>
  <si>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</si>
  <si>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</si>
  <si>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</si>
  <si>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</si>
  <si>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</si>
  <si>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</si>
  <si>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</si>
  <si>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</si>
  <si>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</si>
  <si>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</si>
  <si>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</si>
  <si>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</si>
  <si>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</si>
  <si>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</si>
  <si>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</si>
  <si>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</si>
  <si>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</si>
  <si>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</si>
  <si>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</si>
  <si>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</si>
  <si>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</si>
  <si>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</si>
  <si>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</si>
  <si>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</si>
  <si>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</si>
  <si>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</si>
  <si>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</si>
  <si>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</si>
  <si>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</si>
  <si>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</si>
  <si>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</si>
  <si>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</si>
  <si>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</si>
  <si>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</si>
  <si>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</si>
  <si>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</si>
  <si>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</si>
  <si>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</si>
  <si>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</si>
  <si>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</si>
  <si>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</si>
  <si>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</si>
  <si>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</si>
  <si>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</si>
  <si>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</si>
  <si>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</si>
  <si>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</si>
  <si>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</si>
  <si>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</si>
  <si>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</si>
  <si>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</si>
  <si>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</si>
  <si>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</si>
  <si>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</si>
  <si>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</si>
  <si>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</si>
  <si>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</si>
  <si>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</si>
  <si>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</si>
  <si>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</si>
  <si>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</si>
  <si>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</si>
  <si>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</si>
  <si>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</si>
  <si>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</si>
  <si>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</si>
  <si>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</si>
  <si>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</si>
  <si>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</si>
  <si>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</si>
  <si>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</si>
  <si>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</si>
  <si>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</si>
  <si>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</si>
  <si>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</si>
  <si>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</si>
  <si>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</si>
  <si>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</si>
  <si>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</si>
  <si>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</si>
  <si>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</si>
  <si>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</si>
  <si>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</si>
  <si>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</si>
  <si>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</si>
  <si>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</si>
  <si>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</si>
  <si>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</si>
  <si>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</si>
  <si>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</si>
  <si>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</si>
  <si>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</si>
  <si>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</si>
  <si>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</si>
  <si>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</si>
  <si>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</si>
  <si>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</si>
  <si>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</si>
  <si>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</si>
  <si>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</si>
  <si>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</si>
  <si>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</si>
  <si>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</si>
  <si>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</si>
  <si>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</si>
  <si>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</si>
  <si>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</si>
  <si>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</si>
  <si>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</si>
  <si>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</si>
  <si>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</si>
  <si>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</si>
  <si>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</si>
  <si>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</si>
  <si>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</si>
  <si>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</si>
  <si>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</si>
  <si>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</si>
  <si>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</si>
  <si>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</si>
  <si>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</si>
  <si>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</si>
  <si>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</si>
  <si>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</si>
  <si>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</si>
  <si>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</si>
  <si>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</si>
  <si>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</si>
  <si>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</si>
  <si>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</si>
  <si>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</si>
  <si>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</si>
  <si>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</si>
  <si>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</si>
  <si>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</si>
  <si>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</si>
  <si>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</si>
  <si>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</si>
  <si>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</si>
  <si>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</si>
  <si>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</si>
  <si>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</si>
  <si>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</si>
  <si>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</si>
  <si>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</si>
  <si>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</si>
  <si>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</si>
  <si>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</si>
  <si>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</si>
  <si>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</si>
  <si>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</si>
  <si>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</si>
  <si>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</si>
  <si>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</si>
  <si>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</si>
  <si>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</si>
  <si>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</si>
  <si>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</si>
  <si>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</si>
  <si>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</si>
  <si>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</si>
  <si>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</si>
  <si>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</si>
  <si>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</si>
  <si>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</si>
  <si>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</si>
  <si>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</si>
  <si>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</si>
  <si>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</si>
  <si>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</si>
  <si>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</si>
  <si>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</si>
  <si>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</si>
  <si>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</si>
  <si>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</si>
  <si>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</si>
  <si>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</si>
  <si>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</si>
  <si>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</si>
  <si>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</si>
  <si>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</si>
  <si>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</si>
  <si>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</si>
  <si>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</si>
  <si>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</si>
  <si>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</si>
  <si>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</si>
  <si>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</si>
  <si>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</si>
  <si>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</si>
  <si>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</si>
  <si>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</si>
  <si>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</si>
  <si>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</si>
  <si>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</si>
  <si>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</si>
  <si>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</si>
  <si>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</si>
  <si>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</si>
  <si>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</si>
  <si>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</si>
  <si>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</si>
  <si>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</si>
  <si>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</si>
  <si>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</si>
  <si>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</si>
  <si>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</si>
  <si>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</si>
  <si>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</si>
  <si>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</si>
  <si>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</si>
  <si>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</si>
  <si>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</si>
  <si>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</si>
  <si>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</si>
  <si>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</si>
  <si>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</si>
  <si>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</si>
  <si>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</si>
  <si>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</si>
  <si>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</si>
  <si>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</si>
  <si>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</si>
  <si>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</si>
  <si>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</si>
  <si>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</si>
  <si>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</si>
  <si>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</si>
  <si>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</si>
  <si>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</si>
  <si>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</si>
  <si>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</si>
  <si>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</si>
  <si>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</si>
  <si>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</si>
  <si>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</si>
  <si>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</si>
  <si>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</si>
  <si>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</si>
  <si>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</si>
  <si>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</si>
  <si>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</si>
  <si>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</si>
  <si>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</si>
  <si>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</si>
  <si>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</si>
  <si>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</si>
  <si>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</si>
  <si>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</si>
  <si>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</si>
  <si>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</si>
  <si>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</si>
  <si>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</si>
  <si>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</si>
  <si>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</si>
  <si>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</si>
  <si>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</si>
  <si>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</si>
  <si>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</si>
  <si>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</si>
  <si>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</si>
  <si>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</si>
  <si>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</si>
  <si>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</si>
  <si>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</si>
  <si>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</si>
  <si>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</si>
  <si>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</si>
  <si>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</si>
  <si>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</si>
  <si>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</si>
  <si>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</si>
  <si>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</si>
  <si>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</si>
  <si>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</si>
  <si>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</si>
  <si>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</si>
  <si>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</si>
  <si>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</si>
  <si>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</si>
  <si>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</si>
  <si>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</si>
  <si>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</si>
  <si>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</si>
  <si>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</si>
  <si>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</si>
  <si>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</si>
  <si>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</si>
  <si>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</si>
  <si>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</si>
  <si>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</si>
  <si>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</si>
  <si>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</si>
  <si>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</si>
  <si>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</si>
  <si>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</si>
  <si>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</si>
  <si>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</si>
  <si>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</si>
  <si>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</si>
  <si>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</si>
  <si>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</si>
  <si>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</si>
  <si>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</si>
  <si>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</si>
  <si>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</si>
  <si>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</si>
  <si>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</si>
  <si>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</si>
  <si>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</si>
  <si>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</si>
  <si>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</si>
  <si>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</si>
  <si>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</si>
  <si>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</si>
  <si>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</si>
  <si>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</si>
  <si>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</si>
  <si>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</si>
  <si>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</si>
  <si>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</si>
  <si>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</si>
  <si>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</si>
  <si>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</si>
  <si>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</si>
  <si>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</si>
  <si>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</si>
  <si>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</si>
  <si>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</si>
  <si>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</si>
  <si>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</si>
  <si>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</si>
  <si>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</si>
  <si>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</si>
  <si>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</si>
  <si>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</si>
  <si>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</si>
  <si>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</si>
  <si>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</si>
  <si>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</si>
  <si>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</si>
  <si>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</si>
  <si>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</si>
  <si>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</si>
  <si>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</si>
  <si>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</si>
  <si>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</si>
  <si>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</si>
  <si>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</si>
  <si>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</si>
  <si>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</si>
  <si>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</si>
  <si>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</si>
  <si>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</si>
  <si>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</si>
  <si>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</si>
  <si>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</si>
  <si>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</si>
  <si>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</si>
  <si>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</si>
  <si>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</si>
  <si>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</si>
  <si>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</si>
  <si>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</si>
  <si>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</si>
  <si>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</si>
  <si>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</si>
  <si>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</si>
  <si>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</si>
  <si>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</si>
  <si>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</si>
  <si>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</si>
  <si>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</si>
  <si>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</si>
  <si>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</si>
  <si>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</si>
  <si>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</si>
  <si>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</si>
  <si>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</si>
  <si>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</si>
  <si>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</si>
  <si>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</si>
  <si>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</si>
  <si>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</si>
  <si>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</si>
  <si>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</si>
  <si>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</si>
  <si>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</si>
  <si>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</si>
  <si>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</si>
  <si>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</si>
  <si>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</si>
  <si>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</si>
  <si>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</si>
  <si>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</si>
  <si>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</si>
  <si>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</si>
  <si>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</si>
  <si>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</si>
  <si>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</si>
  <si>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</si>
  <si>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</si>
  <si>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</si>
  <si>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</si>
  <si>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</si>
  <si>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</si>
  <si>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</si>
  <si>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</si>
  <si>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</si>
  <si>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</si>
  <si>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</si>
  <si>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</si>
  <si>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</si>
  <si>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</si>
  <si>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</si>
  <si>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</si>
  <si>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</si>
  <si>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</si>
  <si>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</si>
  <si>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</si>
  <si>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</si>
  <si>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</si>
  <si>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</si>
  <si>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</si>
  <si>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</si>
  <si>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</si>
  <si>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</si>
  <si>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</si>
  <si>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</si>
  <si>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</si>
  <si>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</si>
  <si>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</si>
  <si>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</si>
  <si>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</si>
  <si>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</si>
  <si>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</si>
  <si>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</si>
  <si>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</si>
  <si>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</si>
  <si>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</si>
  <si>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</si>
  <si>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</si>
  <si>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</si>
  <si>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</si>
  <si>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</si>
  <si>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</si>
  <si>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</si>
  <si>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</si>
  <si>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</si>
  <si>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</si>
  <si>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</si>
  <si>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</si>
  <si>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</si>
  <si>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</si>
  <si>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</si>
  <si>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</si>
  <si>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</si>
  <si>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</si>
  <si>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</si>
  <si>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</si>
  <si>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</si>
  <si>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</si>
  <si>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</si>
  <si>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</si>
  <si>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</si>
  <si>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</si>
  <si>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</si>
  <si>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</si>
  <si>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</si>
  <si>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</si>
  <si>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</si>
  <si>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</si>
  <si>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</si>
  <si>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</si>
  <si>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</si>
  <si>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</si>
  <si>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</si>
  <si>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</si>
  <si>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</si>
  <si>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</si>
  <si>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</si>
  <si>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</si>
  <si>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</si>
  <si>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</si>
  <si>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</si>
  <si>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</si>
  <si>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</si>
  <si>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</si>
  <si>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</si>
  <si>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</si>
  <si>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</si>
  <si>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</si>
  <si>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</si>
  <si>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</si>
  <si>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</si>
  <si>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</si>
  <si>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</si>
  <si>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</si>
  <si>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</si>
  <si>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</si>
  <si>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</si>
  <si>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</si>
  <si>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</si>
  <si>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</si>
  <si>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</si>
  <si>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</si>
  <si>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</si>
  <si>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</si>
  <si>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</si>
  <si>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</si>
  <si>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</si>
  <si>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</si>
  <si>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</si>
  <si>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</si>
  <si>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</si>
  <si>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</si>
  <si>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</si>
  <si>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</si>
  <si>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</si>
  <si>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</si>
  <si>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</si>
  <si>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</si>
  <si>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</si>
  <si>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</si>
  <si>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</si>
  <si>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</si>
  <si>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</si>
  <si>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</si>
  <si>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</si>
  <si>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</si>
  <si>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</si>
  <si>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</si>
  <si>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</si>
  <si>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</si>
  <si>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</si>
  <si>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</si>
  <si>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</si>
  <si>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</si>
  <si>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</si>
  <si>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</si>
  <si>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</si>
  <si>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</si>
  <si>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</si>
  <si>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</si>
  <si>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</si>
  <si>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</si>
  <si>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</si>
  <si>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</si>
  <si>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</si>
  <si>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</si>
  <si>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</si>
  <si>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</si>
  <si>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</si>
  <si>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</si>
  <si>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</si>
  <si>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</si>
  <si>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</si>
  <si>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</si>
  <si>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</si>
  <si>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</si>
  <si>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</si>
  <si>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</si>
  <si>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</si>
  <si>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</si>
  <si>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</si>
  <si>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</si>
  <si>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</si>
  <si>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</si>
  <si>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</si>
  <si>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</si>
  <si>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</si>
  <si>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</si>
  <si>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</si>
  <si>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</si>
  <si>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</si>
  <si>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</si>
  <si>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</si>
  <si>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</si>
  <si>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</si>
  <si>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</si>
  <si>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</si>
  <si>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</si>
  <si>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</si>
  <si>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</si>
  <si>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</si>
  <si>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</si>
  <si>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</si>
  <si>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</si>
  <si>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</si>
  <si>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</si>
  <si>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</si>
  <si>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</si>
  <si>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</si>
  <si>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</si>
  <si>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</si>
  <si>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</si>
  <si>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</si>
  <si>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</si>
  <si>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</si>
  <si>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</si>
  <si>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</si>
  <si>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</si>
  <si>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</si>
  <si>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</si>
  <si>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</si>
  <si>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</si>
  <si>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</si>
  <si>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</si>
  <si>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</si>
  <si>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</si>
  <si>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</si>
  <si>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</si>
  <si>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</si>
  <si>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</si>
  <si>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</si>
  <si>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</si>
  <si>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</si>
  <si>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</si>
  <si>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</si>
  <si>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</si>
  <si>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</si>
  <si>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</si>
  <si>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</si>
  <si>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</si>
  <si>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</si>
  <si>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</si>
  <si>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</si>
  <si>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</si>
  <si>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</si>
  <si>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</si>
  <si>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</si>
  <si>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</si>
  <si>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</si>
  <si>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</si>
  <si>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</si>
  <si>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</si>
  <si>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</si>
  <si>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</si>
  <si>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</si>
  <si>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</si>
  <si>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</si>
  <si>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</si>
  <si>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</si>
  <si>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</si>
  <si>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</si>
  <si>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</si>
  <si>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</si>
  <si>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</si>
  <si>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</si>
  <si>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</si>
  <si>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</si>
  <si>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</si>
  <si>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</si>
  <si>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</si>
  <si>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</si>
  <si>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</si>
  <si>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</si>
  <si>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</si>
  <si>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</si>
  <si>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</si>
  <si>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</si>
  <si>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</si>
  <si>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</si>
  <si>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</si>
  <si>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</si>
  <si>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</si>
  <si>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</si>
  <si>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</si>
  <si>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</si>
  <si>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</si>
  <si>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</si>
  <si>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</si>
  <si>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</si>
  <si>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</si>
  <si>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</si>
  <si>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</si>
  <si>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</si>
  <si>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</si>
  <si>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</si>
  <si>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</si>
  <si>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</si>
  <si>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</si>
  <si>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</si>
  <si>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</si>
  <si>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</si>
  <si>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</si>
  <si>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</si>
  <si>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</si>
  <si>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</si>
  <si>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</si>
  <si>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</si>
  <si>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</si>
  <si>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</si>
  <si>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</si>
  <si>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</si>
  <si>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</si>
  <si>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</si>
  <si>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</si>
  <si>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</si>
  <si>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</si>
  <si>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</si>
  <si>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</si>
  <si>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</si>
  <si>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</si>
  <si>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</si>
  <si>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</si>
  <si>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</si>
  <si>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</si>
  <si>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</si>
  <si>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</si>
  <si>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</si>
  <si>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</si>
  <si>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</si>
  <si>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</si>
  <si>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</si>
  <si>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</si>
  <si>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</si>
  <si>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</si>
  <si>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</si>
  <si>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</si>
  <si>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</si>
  <si>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</si>
  <si>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</si>
  <si>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</si>
  <si>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</si>
  <si>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</si>
  <si>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</si>
  <si>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</si>
  <si>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</si>
  <si>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</si>
  <si>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</si>
  <si>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</si>
  <si>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</si>
  <si>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</si>
  <si>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</si>
  <si>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</si>
  <si>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</si>
  <si>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</si>
  <si>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</si>
  <si>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</si>
  <si>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</si>
  <si>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</si>
  <si>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</si>
  <si>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</si>
  <si>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</si>
  <si>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</si>
  <si>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</si>
  <si>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</si>
  <si>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</si>
  <si>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</si>
  <si>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</si>
  <si>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</si>
  <si>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</si>
  <si>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</si>
  <si>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</si>
  <si>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</si>
  <si>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</si>
  <si>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</si>
  <si>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</si>
  <si>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</si>
  <si>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</si>
  <si>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</si>
  <si>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</si>
  <si>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</si>
  <si>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</si>
  <si>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</si>
  <si>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</si>
  <si>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</si>
  <si>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</si>
  <si>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</si>
  <si>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</si>
  <si>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</si>
  <si>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</si>
  <si>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</si>
  <si>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</si>
  <si>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</si>
  <si>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</si>
  <si>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</si>
  <si>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</si>
  <si>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</si>
  <si>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</si>
  <si>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</si>
  <si>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</si>
  <si>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</si>
  <si>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</si>
  <si>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</si>
  <si>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</si>
  <si>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</si>
  <si>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</si>
  <si>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</si>
  <si>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</si>
  <si>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</si>
  <si>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</si>
  <si>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</si>
  <si>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</si>
  <si>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</si>
  <si>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</si>
  <si>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</si>
  <si>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</si>
  <si>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</si>
  <si>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</si>
  <si>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</si>
  <si>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</si>
  <si>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</si>
  <si>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</si>
  <si>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</si>
  <si>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</si>
  <si>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</si>
  <si>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</si>
  <si>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</si>
  <si>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</si>
  <si>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</si>
  <si>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</si>
  <si>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</si>
  <si>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</si>
  <si>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</si>
  <si>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</si>
  <si>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</si>
  <si>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</si>
  <si>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</si>
  <si>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</si>
  <si>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</si>
  <si>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</si>
  <si>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</si>
  <si>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</si>
  <si>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</si>
  <si>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</si>
  <si>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</si>
  <si>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</si>
  <si>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</si>
  <si>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</si>
  <si>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</si>
  <si>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</si>
  <si>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</si>
  <si>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</si>
  <si>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</si>
  <si>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</si>
  <si>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</si>
  <si>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</si>
  <si>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</si>
  <si>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</si>
  <si>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</si>
  <si>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</si>
  <si>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</si>
  <si>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</si>
  <si>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</si>
  <si>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</si>
  <si>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</si>
  <si>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</si>
  <si>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</si>
  <si>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</si>
  <si>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</si>
  <si>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</si>
  <si>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</si>
  <si>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</si>
  <si>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</si>
  <si>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</si>
  <si>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</si>
  <si>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</si>
  <si>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</si>
  <si>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</si>
  <si>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</si>
  <si>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</si>
  <si>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</si>
  <si>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</si>
  <si>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</si>
  <si>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</si>
  <si>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</si>
  <si>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</si>
  <si>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</si>
  <si>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</si>
  <si>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</si>
  <si>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</si>
  <si>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</si>
  <si>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</si>
  <si>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</si>
  <si>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</si>
  <si>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</si>
  <si>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</si>
  <si>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</si>
  <si>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</si>
  <si>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</si>
  <si>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</si>
  <si>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</si>
  <si>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</si>
  <si>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</si>
  <si>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</si>
  <si>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</si>
  <si>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</si>
  <si>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</si>
  <si>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</si>
  <si>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</si>
  <si>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</si>
  <si>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</si>
  <si>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</si>
  <si>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</si>
  <si>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</si>
  <si>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</si>
  <si>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</si>
  <si>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</si>
  <si>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</si>
  <si>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</si>
  <si>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</si>
  <si>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</si>
  <si>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</si>
  <si>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</si>
  <si>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</si>
  <si>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</si>
  <si>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</si>
  <si>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</si>
  <si>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</si>
  <si>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</si>
  <si>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</si>
  <si>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</si>
  <si>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</si>
  <si>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</si>
  <si>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</si>
  <si>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</si>
  <si>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</si>
  <si>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</si>
  <si>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</si>
  <si>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</si>
  <si>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</si>
  <si>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</si>
  <si>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</si>
  <si>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</si>
  <si>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</si>
  <si>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</si>
  <si>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</si>
  <si>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</si>
  <si>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</si>
  <si>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</si>
  <si>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</si>
  <si>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</si>
  <si>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</si>
  <si>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</si>
  <si>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</si>
  <si>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</si>
  <si>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</si>
  <si>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</si>
  <si>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</si>
  <si>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</si>
  <si>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</si>
  <si>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</si>
  <si>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</si>
  <si>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</si>
  <si>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</si>
  <si>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</si>
  <si>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</si>
  <si>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</si>
  <si>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</si>
  <si>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</si>
  <si>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</si>
  <si>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</si>
  <si>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</si>
  <si>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</si>
  <si>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</si>
  <si>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</si>
  <si>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</si>
  <si>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</si>
  <si>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</si>
  <si>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</si>
  <si>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</si>
  <si>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</si>
  <si>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</si>
  <si>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</si>
  <si>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</si>
  <si>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</si>
  <si>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</si>
  <si>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</si>
  <si>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</si>
  <si>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</si>
  <si>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</si>
  <si>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</si>
  <si>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</si>
  <si>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</si>
  <si>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</si>
  <si>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</si>
  <si>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</si>
  <si>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</si>
  <si>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</si>
  <si>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</si>
  <si>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</si>
  <si>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</si>
  <si>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</si>
  <si>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</si>
  <si>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</si>
  <si>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</si>
  <si>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</si>
  <si>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</si>
  <si>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</si>
  <si>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</si>
  <si>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</si>
  <si>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</si>
  <si>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</si>
  <si>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</si>
  <si>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</si>
  <si>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</si>
  <si>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</si>
  <si>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</si>
  <si>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</si>
  <si>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</si>
  <si>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</si>
  <si>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</si>
  <si>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</si>
  <si>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</si>
  <si>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</si>
  <si>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</si>
  <si>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</si>
  <si>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</si>
  <si>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</si>
  <si>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</si>
  <si>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</si>
  <si>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</si>
  <si>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</si>
  <si>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</si>
  <si>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</si>
  <si>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</si>
  <si>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</si>
  <si>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</si>
  <si>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</si>
  <si>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</si>
  <si>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</si>
  <si>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</si>
  <si>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</si>
  <si>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</si>
  <si>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</si>
  <si>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</si>
  <si>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</si>
  <si>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</si>
  <si>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</si>
  <si>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</si>
  <si>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</si>
  <si>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</si>
  <si>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</si>
  <si>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</si>
  <si>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</si>
  <si>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</si>
  <si>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</si>
  <si>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</si>
  <si>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</si>
  <si>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</si>
  <si>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</si>
  <si>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</si>
  <si>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</si>
  <si>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</si>
  <si>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</si>
  <si>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</si>
  <si>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</si>
  <si>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</si>
  <si>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</si>
  <si>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</si>
  <si>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</si>
  <si>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</si>
  <si>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</si>
  <si>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</si>
  <si>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</si>
  <si>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</si>
  <si>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</si>
  <si>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</si>
  <si>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</si>
  <si>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</si>
  <si>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</si>
  <si>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</si>
  <si>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</si>
  <si>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</si>
  <si>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</si>
  <si>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</si>
  <si>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</si>
  <si>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</si>
  <si>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</si>
  <si>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</si>
  <si>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</si>
  <si>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</si>
  <si>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</si>
  <si>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</si>
  <si>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</si>
  <si>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</si>
  <si>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</si>
  <si>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</si>
  <si>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</si>
  <si>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</si>
  <si>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</si>
  <si>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</si>
  <si>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</si>
  <si>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</si>
  <si>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</si>
  <si>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</si>
  <si>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</si>
  <si>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</si>
  <si>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</si>
  <si>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</si>
  <si>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</si>
  <si>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</si>
  <si>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</si>
  <si>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</si>
  <si>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</si>
  <si>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</si>
  <si>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</si>
  <si>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</si>
  <si>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</si>
  <si>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</si>
  <si>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</si>
  <si>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</si>
  <si>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</si>
  <si>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</si>
  <si>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</si>
  <si>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</si>
  <si>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</si>
  <si>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</si>
  <si>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</si>
  <si>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</si>
  <si>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</si>
  <si>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</si>
  <si>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</si>
  <si>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</si>
  <si>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</si>
  <si>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</si>
  <si>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</si>
  <si>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</si>
  <si>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</si>
  <si>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</si>
  <si>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</si>
  <si>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</si>
  <si>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</si>
  <si>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</si>
  <si>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</si>
  <si>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</si>
  <si>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</si>
  <si>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</si>
  <si>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</si>
  <si>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</si>
  <si>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</si>
  <si>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</si>
  <si>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</si>
  <si>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</si>
  <si>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</si>
  <si>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</si>
  <si>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</si>
  <si>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</si>
  <si>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</si>
  <si>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</si>
  <si>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</si>
  <si>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</si>
  <si>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</si>
  <si>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</si>
  <si>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</si>
  <si>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</si>
  <si>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</si>
  <si>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</si>
  <si>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</si>
  <si>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</si>
  <si>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</si>
  <si>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</si>
  <si>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</si>
  <si>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</si>
  <si>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</si>
  <si>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</si>
  <si>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</si>
  <si>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</si>
  <si>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</si>
  <si>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</si>
  <si>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</si>
  <si>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</si>
  <si>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</si>
  <si>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</si>
  <si>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</si>
  <si>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</si>
  <si>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</si>
  <si>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</si>
  <si>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</si>
  <si>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</si>
  <si>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</si>
  <si>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</si>
  <si>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</si>
  <si>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</si>
  <si>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</si>
  <si>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</si>
  <si>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</si>
  <si>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</si>
  <si>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</si>
  <si>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</si>
  <si>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</si>
  <si>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</si>
  <si>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</si>
  <si>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</si>
  <si>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</si>
  <si>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</si>
  <si>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</si>
  <si>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</si>
  <si>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</si>
  <si>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</si>
  <si>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</si>
  <si>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</si>
  <si>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</si>
  <si>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</si>
  <si>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</si>
  <si>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</si>
  <si>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</si>
  <si>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</si>
  <si>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</si>
  <si>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</si>
  <si>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</si>
  <si>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</si>
  <si>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</si>
  <si>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</si>
  <si>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</si>
  <si>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</si>
  <si>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</si>
  <si>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</si>
  <si>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</si>
  <si>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</si>
  <si>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</si>
  <si>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</si>
  <si>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</si>
  <si>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</si>
  <si>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</si>
  <si>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</si>
  <si>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</si>
  <si>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</si>
  <si>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</si>
  <si>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</si>
  <si>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</si>
  <si>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</si>
  <si>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</si>
  <si>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</si>
  <si>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</si>
  <si>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</si>
  <si>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</si>
  <si>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</si>
  <si>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</si>
  <si>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</si>
  <si>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</si>
  <si>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</si>
  <si>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</si>
  <si>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</si>
  <si>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</si>
  <si>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</si>
  <si>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</si>
  <si>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</si>
  <si>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</si>
  <si>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</si>
  <si>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</si>
  <si>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</si>
  <si>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</si>
  <si>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</si>
  <si>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</si>
  <si>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</si>
  <si>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</si>
  <si>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</si>
  <si>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</si>
  <si>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</si>
  <si>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</si>
  <si>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</si>
  <si>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</si>
  <si>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</si>
  <si>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</si>
  <si>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</si>
  <si>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</si>
  <si>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</si>
  <si>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</si>
  <si>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</si>
  <si>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</si>
  <si>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</si>
  <si>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</si>
  <si>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</si>
  <si>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</si>
  <si>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</si>
  <si>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</si>
  <si>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</si>
  <si>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</si>
  <si>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</si>
  <si>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</si>
  <si>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</si>
  <si>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</si>
  <si>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</si>
  <si>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</si>
  <si>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</si>
  <si>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</si>
  <si>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</si>
  <si>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</si>
  <si>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</si>
  <si>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</si>
  <si>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</si>
  <si>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</si>
  <si>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</si>
  <si>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</si>
  <si>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</si>
  <si>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</si>
  <si>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</si>
  <si>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</si>
  <si>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</si>
  <si>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</si>
  <si>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</si>
  <si>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</si>
  <si>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</si>
  <si>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</si>
  <si>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</si>
  <si>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</si>
  <si>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</si>
  <si>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</si>
  <si>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</si>
  <si>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</si>
  <si>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</si>
  <si>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</si>
  <si>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</si>
  <si>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</si>
  <si>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</si>
  <si>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</si>
  <si>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</si>
  <si>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</si>
  <si>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</si>
  <si>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</si>
  <si>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</si>
  <si>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</si>
  <si>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</si>
  <si>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</si>
  <si>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</si>
  <si>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</si>
  <si>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</si>
  <si>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</si>
  <si>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</si>
  <si>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</si>
  <si>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</si>
  <si>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</si>
  <si>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</si>
  <si>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</si>
  <si>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</si>
  <si>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</si>
  <si>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</si>
  <si>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</si>
  <si>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</si>
  <si>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</si>
  <si>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</si>
  <si>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</si>
  <si>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</si>
  <si>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</si>
  <si>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</si>
  <si>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</si>
  <si>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</si>
  <si>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</si>
  <si>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</si>
  <si>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</si>
  <si>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</si>
  <si>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</si>
  <si>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</si>
  <si>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</si>
  <si>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</si>
  <si>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</si>
  <si>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</si>
  <si>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</si>
  <si>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</si>
  <si>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</si>
  <si>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</si>
  <si>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</si>
  <si>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</si>
  <si>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</si>
  <si>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</si>
  <si>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</si>
  <si>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</si>
  <si>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</si>
  <si>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</si>
  <si>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</si>
  <si>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</si>
  <si>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</si>
  <si>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</si>
  <si>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</si>
  <si>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</si>
  <si>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</si>
  <si>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</si>
  <si>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</si>
  <si>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</si>
  <si>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</si>
  <si>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</si>
  <si>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</si>
  <si>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</si>
  <si>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</si>
  <si>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</si>
  <si>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</si>
  <si>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</si>
  <si>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</si>
  <si>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</si>
  <si>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</si>
  <si>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</si>
  <si>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</si>
  <si>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</si>
  <si>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</si>
  <si>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</si>
  <si>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</si>
  <si>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</si>
  <si>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</si>
  <si>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</si>
  <si>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</si>
  <si>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</si>
  <si>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</si>
  <si>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</si>
  <si>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</si>
  <si>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</si>
  <si>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</si>
  <si>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</si>
  <si>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</si>
  <si>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</si>
  <si>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</si>
  <si>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</si>
  <si>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</si>
  <si>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</si>
  <si>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</si>
  <si>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</si>
  <si>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</si>
  <si>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</si>
  <si>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</si>
  <si>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</si>
  <si>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</si>
  <si>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</si>
  <si>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</si>
  <si>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</si>
  <si>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</si>
  <si>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</si>
  <si>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</si>
  <si>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</si>
  <si>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</si>
  <si>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</si>
  <si>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</si>
  <si>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</si>
  <si>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</si>
  <si>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</si>
  <si>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</si>
  <si>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</si>
  <si>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</si>
  <si>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</si>
  <si>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</si>
  <si>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</si>
  <si>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</si>
  <si>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</si>
  <si>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</si>
  <si>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</si>
  <si>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</si>
  <si>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</si>
  <si>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</si>
  <si>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</si>
  <si>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</si>
  <si>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</si>
  <si>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</si>
  <si>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</si>
  <si>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</si>
  <si>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</si>
  <si>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</si>
  <si>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</si>
  <si>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</si>
  <si>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</si>
  <si>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</si>
  <si>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</si>
  <si>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</si>
  <si>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</si>
  <si>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</si>
  <si>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</si>
  <si>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</si>
  <si>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</si>
  <si>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</si>
  <si>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</si>
  <si>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</si>
  <si>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</si>
  <si>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</si>
  <si>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</si>
  <si>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</si>
  <si>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</si>
  <si>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</si>
  <si>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</si>
  <si>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</si>
  <si>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</si>
  <si>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</si>
  <si>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</si>
  <si>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</si>
  <si>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</si>
  <si>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</si>
  <si>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</si>
  <si>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</si>
  <si>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</si>
  <si>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</si>
  <si>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</si>
  <si>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</si>
  <si>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</si>
  <si>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</si>
  <si>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</si>
  <si>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</si>
  <si>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</si>
  <si>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</si>
  <si>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</si>
  <si>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</si>
  <si>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</si>
  <si>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</si>
  <si>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</si>
  <si>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</si>
  <si>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</si>
  <si>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</si>
  <si>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</si>
  <si>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</si>
  <si>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</si>
  <si>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</si>
  <si>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</si>
  <si>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</si>
  <si>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</si>
  <si>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</si>
  <si>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</si>
  <si>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</si>
  <si>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</si>
  <si>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</si>
  <si>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</si>
  <si>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</si>
  <si>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</si>
  <si>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</si>
  <si>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</si>
  <si>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</si>
  <si>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</si>
  <si>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</si>
  <si>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</si>
  <si>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</si>
  <si>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</si>
  <si>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</si>
  <si>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</si>
  <si>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</si>
  <si>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</si>
  <si>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</si>
  <si>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</si>
  <si>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</si>
  <si>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</si>
  <si>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</si>
  <si>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</si>
  <si>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</si>
  <si>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</si>
  <si>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</si>
  <si>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</si>
  <si>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</si>
  <si>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</si>
  <si>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</si>
  <si>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</si>
  <si>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</si>
  <si>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</si>
  <si>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</si>
  <si>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</si>
  <si>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</si>
  <si>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</si>
  <si>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</si>
  <si>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</si>
  <si>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</si>
  <si>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</si>
  <si>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</si>
  <si>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</si>
  <si>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</si>
  <si>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</si>
  <si>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</si>
  <si>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</si>
  <si>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</si>
  <si>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</si>
  <si>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</si>
  <si>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</si>
  <si>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</si>
  <si>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</si>
  <si>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</si>
  <si>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</si>
  <si>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</si>
  <si>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</si>
  <si>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</si>
  <si>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</si>
  <si>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</si>
  <si>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</si>
  <si>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</si>
  <si>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</si>
  <si>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</si>
  <si>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</si>
  <si>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</si>
  <si>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</si>
  <si>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</si>
  <si>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</si>
  <si>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</si>
  <si>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</si>
  <si>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</si>
  <si>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</si>
  <si>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</si>
  <si>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</si>
  <si>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</si>
  <si>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</si>
  <si>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</si>
  <si>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</si>
  <si>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</si>
  <si>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</si>
  <si>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</si>
  <si>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</si>
  <si>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</si>
  <si>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</si>
  <si>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</si>
  <si>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</si>
  <si>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</si>
  <si>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</si>
  <si>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</si>
  <si>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</si>
  <si>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</si>
  <si>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</si>
  <si>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</si>
  <si>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</si>
  <si>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</si>
  <si>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</si>
  <si>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</si>
  <si>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</si>
  <si>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</si>
  <si>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</si>
  <si>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</si>
  <si>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</si>
  <si>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</si>
  <si>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</si>
  <si>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</si>
  <si>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</si>
  <si>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</si>
  <si>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</si>
  <si>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</si>
  <si>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</si>
  <si>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</si>
  <si>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</si>
  <si>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</si>
  <si>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</si>
  <si>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</si>
  <si>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</si>
  <si>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</si>
  <si>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</si>
  <si>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</si>
  <si>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</si>
  <si>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</si>
  <si>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</si>
  <si>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</si>
  <si>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</si>
  <si>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</si>
  <si>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</si>
  <si>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</si>
  <si>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</si>
  <si>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</si>
  <si>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</si>
  <si>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</si>
  <si>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</si>
  <si>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</si>
  <si>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</si>
  <si>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</si>
  <si>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</si>
  <si>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</si>
  <si>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</si>
  <si>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</si>
  <si>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</si>
  <si>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</si>
  <si>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</si>
  <si>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</si>
  <si>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</si>
  <si>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</si>
  <si>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</si>
  <si>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</si>
  <si>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</si>
  <si>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</si>
  <si>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</si>
  <si>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</si>
  <si>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</si>
  <si>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</si>
  <si>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</si>
  <si>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</si>
  <si>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</si>
  <si>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</si>
  <si>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</si>
  <si>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</si>
  <si>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</si>
  <si>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</si>
  <si>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</si>
  <si>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</si>
  <si>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</si>
  <si>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</si>
  <si>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</si>
  <si>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</si>
  <si>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</si>
  <si>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</si>
  <si>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</si>
  <si>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</si>
  <si>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</si>
  <si>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</si>
  <si>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</si>
  <si>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</si>
  <si>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</si>
  <si>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</si>
  <si>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</si>
  <si>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</si>
  <si>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</si>
  <si>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</si>
  <si>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</si>
  <si>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</si>
  <si>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</si>
  <si>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</si>
  <si>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</si>
  <si>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</si>
  <si>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</si>
  <si>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</si>
  <si>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</si>
  <si>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</si>
  <si>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</si>
  <si>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</si>
  <si>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</si>
  <si>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</si>
  <si>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</si>
  <si>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</si>
  <si>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</si>
  <si>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</si>
  <si>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</si>
  <si>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</si>
  <si>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</si>
  <si>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</si>
  <si>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</si>
  <si>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</si>
  <si>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</si>
  <si>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</si>
  <si>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</si>
  <si>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</si>
  <si>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</si>
  <si>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</si>
  <si>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</si>
  <si>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</si>
  <si>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</si>
  <si>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</si>
  <si>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</si>
  <si>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</si>
  <si>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</si>
  <si>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</si>
  <si>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</si>
  <si>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</si>
  <si>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</si>
  <si>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</si>
  <si>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</si>
  <si>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</si>
  <si>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</si>
  <si>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</si>
  <si>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</si>
  <si>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</si>
  <si>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</si>
  <si>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</si>
  <si>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</si>
  <si>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</si>
  <si>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</si>
  <si>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</si>
  <si>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</si>
  <si>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</si>
  <si>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</si>
  <si>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</si>
  <si>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</si>
  <si>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</si>
  <si>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</si>
  <si>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</si>
  <si>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</si>
  <si>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</si>
  <si>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</si>
  <si>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</si>
  <si>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</si>
  <si>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</si>
  <si>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</si>
  <si>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</si>
  <si>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</si>
  <si>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</si>
  <si>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</si>
  <si>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</si>
  <si>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</si>
  <si>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</si>
  <si>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</si>
  <si>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</si>
  <si>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</si>
  <si>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</si>
  <si>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</si>
  <si>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</si>
  <si>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</si>
  <si>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</si>
  <si>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</si>
  <si>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</si>
  <si>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</si>
  <si>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</si>
  <si>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</si>
  <si>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</si>
  <si>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</si>
  <si>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</si>
  <si>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</si>
  <si>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</si>
  <si>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</si>
  <si>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</si>
  <si>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</si>
  <si>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</si>
  <si>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</si>
  <si>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</si>
  <si>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</si>
  <si>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</si>
  <si>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</si>
  <si>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</si>
  <si>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</si>
  <si>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</si>
  <si>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</si>
  <si>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</si>
  <si>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</si>
  <si>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</si>
  <si>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</si>
  <si>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</si>
  <si>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</si>
  <si>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</si>
  <si>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</si>
  <si>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</si>
  <si>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</si>
  <si>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</si>
  <si>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</si>
  <si>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</si>
  <si>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</si>
  <si>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</si>
  <si>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</si>
  <si>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</si>
  <si>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</si>
  <si>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</si>
  <si>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</si>
  <si>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</si>
  <si>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</si>
  <si>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</si>
  <si>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</si>
  <si>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</si>
  <si>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</si>
  <si>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</si>
  <si>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</si>
  <si>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</si>
  <si>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</si>
  <si>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</si>
  <si>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</si>
  <si>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</si>
  <si>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</si>
  <si>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</si>
  <si>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</si>
  <si>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</si>
  <si>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</si>
  <si>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</si>
  <si>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</si>
  <si>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</si>
  <si>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</si>
  <si>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</si>
  <si>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</si>
  <si>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</si>
  <si>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</si>
  <si>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</si>
  <si>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</si>
  <si>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</si>
  <si>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</si>
  <si>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</si>
  <si>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</si>
  <si>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</si>
  <si>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</si>
  <si>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</si>
  <si>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</si>
  <si>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</si>
  <si>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</si>
  <si>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</si>
  <si>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</si>
  <si>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</si>
  <si>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</si>
  <si>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</si>
  <si>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</si>
  <si>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</si>
  <si>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</si>
  <si>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</si>
  <si>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</si>
  <si>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</si>
  <si>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</si>
  <si>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</si>
  <si>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</si>
  <si>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</si>
  <si>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</si>
  <si>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</si>
  <si>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</si>
  <si>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</si>
  <si>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</si>
  <si>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</si>
  <si>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</si>
  <si>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</si>
  <si>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</si>
  <si>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</si>
  <si>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</si>
  <si>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</si>
  <si>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</si>
  <si>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</si>
  <si>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</si>
  <si>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</si>
  <si>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</si>
  <si>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</si>
  <si>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</si>
  <si>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</si>
  <si>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</si>
  <si>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</si>
  <si>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</si>
  <si>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</si>
  <si>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</si>
  <si>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</si>
  <si>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</si>
  <si>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</si>
  <si>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</si>
  <si>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</si>
  <si>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</si>
  <si>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</si>
  <si>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</si>
  <si>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</si>
  <si>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</si>
  <si>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</si>
  <si>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</si>
  <si>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</si>
  <si>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</si>
  <si>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</si>
  <si>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</si>
  <si>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</si>
  <si>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</si>
  <si>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</si>
  <si>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</si>
  <si>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</si>
  <si>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</si>
  <si>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</si>
  <si>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</si>
  <si>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</si>
  <si>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</si>
  <si>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</si>
  <si>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</si>
  <si>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</si>
  <si>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</si>
  <si>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</si>
  <si>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</si>
  <si>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</si>
  <si>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</si>
  <si>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</si>
  <si>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</si>
  <si>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</si>
  <si>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</si>
  <si>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</si>
  <si>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</si>
  <si>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</si>
  <si>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</si>
  <si>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</si>
  <si>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</si>
  <si>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</si>
  <si>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</si>
  <si>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</si>
  <si>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</si>
  <si>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</si>
  <si>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</si>
  <si>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</si>
  <si>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</si>
  <si>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</si>
  <si>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</si>
  <si>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</si>
  <si>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</si>
  <si>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</si>
  <si>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</si>
  <si>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</si>
  <si>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</si>
  <si>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</si>
  <si>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</si>
  <si>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</si>
  <si>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</si>
  <si>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</si>
  <si>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</si>
  <si>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</si>
  <si>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</si>
  <si>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</si>
  <si>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</si>
  <si>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</si>
  <si>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</si>
  <si>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</si>
  <si>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</si>
  <si>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</si>
  <si>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</si>
  <si>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</si>
  <si>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</si>
  <si>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</si>
  <si>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</si>
  <si>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</si>
  <si>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</si>
  <si>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</si>
  <si>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</si>
  <si>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</si>
  <si>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</si>
  <si>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</si>
  <si>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</si>
  <si>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</si>
  <si>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</si>
  <si>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</si>
  <si>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</si>
  <si>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</si>
  <si>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</si>
  <si>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</si>
  <si>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</si>
  <si>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</si>
  <si>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</si>
  <si>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</si>
  <si>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</si>
  <si>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</si>
  <si>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</si>
  <si>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</si>
  <si>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</si>
  <si>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</si>
  <si>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</si>
  <si>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</si>
  <si>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</si>
  <si>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</si>
  <si>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</si>
  <si>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</si>
  <si>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</si>
  <si>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</si>
  <si>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</si>
  <si>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</si>
  <si>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</si>
  <si>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</si>
  <si>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</si>
  <si>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</si>
  <si>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</si>
  <si>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</si>
  <si>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</si>
  <si>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</si>
  <si>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</si>
  <si>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</si>
  <si>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</si>
  <si>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</si>
  <si>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</si>
  <si>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</si>
  <si>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</si>
  <si>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</si>
  <si>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</si>
  <si>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</si>
  <si>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</si>
  <si>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</si>
  <si>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</si>
  <si>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</si>
  <si>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</si>
  <si>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</si>
  <si>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</si>
  <si>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</si>
  <si>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</si>
  <si>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</si>
  <si>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</si>
  <si>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</si>
  <si>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</si>
  <si>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</si>
  <si>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</si>
  <si>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</si>
  <si>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</si>
  <si>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</si>
  <si>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</si>
  <si>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</si>
  <si>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</si>
  <si>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</si>
  <si>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</si>
  <si>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</si>
  <si>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</si>
  <si>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</si>
  <si>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</si>
  <si>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</si>
  <si>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</si>
  <si>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</si>
  <si>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</si>
  <si>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</si>
  <si>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</si>
  <si>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</si>
  <si>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</si>
  <si>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</si>
  <si>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</si>
  <si>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</si>
  <si>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</si>
  <si>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</si>
  <si>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</si>
  <si>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</si>
  <si>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</si>
  <si>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</si>
  <si>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</si>
  <si>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</si>
  <si>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</si>
  <si>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</si>
  <si>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</si>
  <si>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</si>
  <si>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</si>
  <si>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</si>
  <si>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</si>
  <si>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</si>
  <si>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</si>
  <si>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</si>
  <si>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</si>
  <si>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</si>
  <si>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</si>
  <si>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</si>
  <si>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</si>
  <si>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</si>
  <si>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</si>
  <si>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</si>
  <si>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</si>
  <si>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</si>
  <si>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</si>
  <si>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</si>
  <si>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</si>
  <si>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</si>
  <si>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</si>
  <si>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</si>
  <si>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</si>
  <si>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</si>
  <si>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</si>
  <si>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</si>
  <si>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</si>
  <si>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</si>
  <si>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</si>
  <si>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</si>
  <si>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</si>
  <si>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</si>
  <si>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</si>
  <si>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</si>
  <si>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</si>
  <si>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</si>
  <si>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</si>
  <si>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</si>
  <si>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</si>
  <si>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</si>
  <si>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</si>
  <si>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</si>
  <si>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</si>
  <si>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</si>
  <si>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</si>
  <si>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</si>
  <si>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</si>
  <si>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</si>
  <si>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</si>
  <si>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</si>
  <si>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</si>
  <si>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</si>
  <si>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</si>
  <si>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</si>
  <si>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</si>
  <si>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</si>
  <si>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</si>
  <si>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</si>
  <si>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</si>
  <si>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</si>
  <si>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</si>
  <si>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</si>
  <si>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</si>
  <si>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</si>
  <si>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</si>
  <si>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</si>
  <si>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</si>
  <si>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</si>
  <si>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</si>
  <si>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</si>
  <si>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</si>
  <si>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</si>
  <si>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</si>
  <si>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</si>
  <si>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</si>
  <si>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</si>
  <si>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</si>
  <si>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</si>
  <si>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</si>
  <si>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</si>
  <si>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</si>
  <si>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</si>
  <si>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</si>
  <si>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</si>
  <si>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</si>
  <si>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</si>
  <si>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</si>
  <si>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</si>
  <si>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</si>
  <si>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</si>
  <si>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</si>
  <si>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</si>
  <si>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</si>
  <si>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</si>
  <si>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</si>
  <si>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</si>
  <si>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</si>
  <si>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</si>
  <si>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</si>
  <si>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</si>
  <si>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</si>
  <si>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</si>
  <si>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</si>
  <si>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</si>
  <si>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</si>
  <si>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</si>
  <si>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</si>
  <si>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</si>
  <si>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</si>
  <si>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</si>
  <si>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</si>
  <si>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</si>
  <si>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</si>
  <si>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</si>
  <si>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</si>
  <si>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</si>
  <si>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</si>
  <si>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</si>
  <si>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</si>
  <si>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</si>
  <si>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</si>
  <si>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</si>
  <si>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</si>
  <si>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</si>
  <si>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</si>
  <si>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</si>
  <si>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</si>
  <si>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</si>
  <si>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</si>
  <si>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</si>
  <si>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</si>
  <si>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</si>
  <si>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</si>
  <si>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</si>
  <si>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</si>
  <si>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</si>
  <si>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</si>
  <si>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</si>
  <si>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</si>
  <si>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</si>
  <si>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</si>
  <si>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</si>
  <si>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</si>
  <si>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</si>
  <si>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</si>
  <si>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</si>
  <si>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</si>
  <si>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</si>
  <si>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</si>
  <si>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</si>
  <si>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</si>
  <si>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</si>
  <si>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</si>
  <si>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</si>
  <si>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</si>
  <si>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</si>
  <si>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</si>
  <si>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</si>
  <si>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</si>
  <si>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</si>
  <si>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</si>
  <si>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</si>
  <si>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</si>
  <si>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</si>
  <si>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</si>
  <si>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</si>
  <si>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</si>
  <si>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</si>
  <si>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</si>
  <si>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</si>
  <si>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</si>
  <si>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</si>
  <si>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</si>
  <si>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</si>
  <si>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</si>
  <si>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</si>
  <si>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</si>
  <si>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</si>
  <si>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</si>
  <si>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</si>
  <si>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</si>
  <si>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</si>
  <si>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</si>
  <si>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</si>
  <si>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</si>
  <si>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</si>
  <si>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</si>
  <si>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</si>
  <si>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</si>
  <si>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</si>
  <si>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</si>
  <si>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</si>
  <si>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</si>
  <si>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</si>
  <si>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</si>
  <si>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</si>
  <si>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</si>
  <si>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</si>
  <si>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</si>
  <si>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</si>
  <si>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</si>
  <si>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</si>
  <si>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</si>
  <si>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</si>
  <si>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</si>
  <si>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</si>
  <si>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</si>
  <si>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</si>
  <si>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</si>
  <si>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</si>
  <si>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</si>
  <si>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</si>
  <si>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</si>
  <si>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</si>
  <si>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</si>
  <si>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</si>
  <si>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</si>
  <si>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</si>
  <si>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</si>
  <si>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</si>
  <si>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</si>
  <si>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</si>
  <si>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</si>
  <si>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</si>
  <si>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</si>
  <si>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</si>
  <si>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</si>
  <si>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</si>
  <si>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</si>
  <si>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</si>
  <si>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</si>
  <si>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</si>
  <si>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</si>
  <si>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</si>
  <si>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</si>
  <si>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</si>
  <si>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</si>
  <si>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</si>
  <si>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</si>
  <si>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</si>
  <si>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</si>
  <si>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</si>
  <si>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</si>
  <si>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</si>
  <si>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</si>
  <si>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</si>
  <si>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</si>
  <si>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</si>
  <si>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</si>
  <si>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</si>
  <si>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</si>
  <si>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</si>
  <si>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</si>
  <si>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</si>
  <si>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</si>
  <si>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</si>
  <si>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</si>
  <si>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</si>
  <si>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</si>
  <si>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</si>
  <si>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</si>
  <si>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</si>
  <si>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</si>
  <si>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</si>
  <si>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</si>
  <si>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</si>
  <si>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</si>
  <si>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</si>
  <si>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</si>
  <si>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</si>
  <si>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</si>
  <si>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</si>
  <si>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</si>
  <si>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</si>
  <si>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</si>
  <si>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</si>
  <si>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</si>
  <si>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</si>
  <si>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</si>
  <si>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</si>
  <si>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</si>
  <si>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</si>
  <si>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</si>
  <si>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</si>
  <si>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</si>
  <si>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</si>
  <si>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</si>
  <si>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</si>
  <si>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</si>
  <si>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</si>
  <si>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</si>
  <si>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</si>
  <si>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</si>
  <si>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</si>
  <si>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</si>
  <si>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</si>
  <si>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</si>
  <si>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</si>
  <si>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</si>
  <si>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</si>
  <si>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</si>
  <si>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</si>
  <si>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</si>
  <si>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</si>
  <si>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</si>
  <si>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</si>
  <si>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</si>
  <si>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</si>
  <si>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</si>
  <si>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</si>
  <si>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</si>
  <si>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</si>
  <si>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</si>
  <si>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</si>
  <si>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</si>
  <si>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</si>
  <si>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</si>
  <si>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</si>
  <si>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</si>
  <si>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</si>
  <si>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</si>
  <si>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</si>
  <si>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</si>
  <si>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</si>
  <si>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</si>
  <si>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</si>
  <si>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</si>
  <si>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</si>
  <si>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</si>
  <si>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</si>
  <si>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</si>
  <si>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</si>
  <si>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</si>
  <si>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</si>
  <si>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</si>
  <si>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</si>
  <si>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</si>
  <si>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</si>
  <si>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</si>
  <si>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</si>
  <si>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</si>
  <si>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</si>
  <si>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</si>
  <si>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</si>
  <si>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</si>
  <si>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</si>
  <si>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</si>
  <si>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</si>
  <si>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</si>
  <si>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</si>
  <si>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</si>
  <si>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</si>
  <si>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</si>
  <si>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</si>
  <si>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</si>
  <si>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</si>
  <si>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</si>
  <si>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</si>
  <si>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</si>
  <si>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</si>
  <si>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</si>
  <si>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</si>
  <si>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</si>
  <si>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</si>
  <si>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</si>
  <si>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</si>
  <si>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</si>
  <si>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</si>
  <si>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</si>
  <si>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</si>
  <si>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</si>
  <si>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</si>
  <si>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</si>
  <si>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</si>
  <si>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</si>
  <si>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</si>
  <si>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</si>
  <si>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</si>
  <si>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</si>
  <si>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</si>
  <si>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</si>
  <si>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</si>
  <si>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</si>
  <si>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</si>
  <si>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</si>
  <si>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</si>
  <si>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</si>
  <si>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</si>
  <si>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</si>
  <si>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</si>
  <si>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</si>
  <si>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</si>
  <si>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</si>
  <si>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</si>
  <si>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</si>
  <si>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</si>
  <si>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</si>
  <si>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</si>
  <si>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</si>
  <si>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</si>
  <si>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</si>
  <si>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</si>
  <si>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</si>
  <si>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</si>
  <si>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</si>
  <si>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</si>
  <si>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</si>
  <si>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</si>
  <si>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</si>
  <si>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</si>
  <si>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</si>
  <si>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</si>
  <si>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</si>
  <si>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</si>
  <si>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</si>
  <si>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</si>
  <si>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</si>
  <si>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</si>
  <si>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</si>
  <si>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</si>
  <si>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</si>
  <si>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</si>
  <si>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</si>
  <si>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</si>
  <si>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</si>
  <si>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</si>
  <si>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</si>
  <si>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</si>
  <si>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</si>
  <si>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</si>
  <si>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</si>
  <si>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</si>
  <si>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</si>
  <si>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</si>
  <si>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</si>
  <si>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</si>
  <si>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</si>
  <si>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</si>
  <si>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</si>
  <si>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</si>
  <si>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</si>
  <si>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</si>
  <si>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</si>
  <si>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</si>
  <si>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</si>
  <si>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</si>
  <si>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</si>
  <si>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</si>
  <si>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</si>
  <si>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</si>
  <si>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</si>
  <si>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</si>
  <si>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</si>
  <si>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</si>
  <si>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</si>
  <si>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</si>
  <si>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</si>
  <si>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</si>
  <si>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</si>
  <si>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</si>
  <si>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</si>
  <si>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</si>
  <si>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</si>
  <si>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</si>
  <si>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</si>
  <si>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</si>
  <si>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</si>
  <si>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</si>
  <si>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</si>
  <si>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</si>
  <si>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</si>
  <si>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</si>
  <si>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</si>
  <si>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</si>
  <si>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</si>
  <si>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</si>
  <si>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</si>
  <si>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</si>
  <si>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</si>
  <si>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</si>
  <si>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</si>
  <si>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</si>
  <si>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</si>
  <si>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</si>
  <si>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</si>
  <si>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</si>
  <si>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</si>
  <si>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</si>
  <si>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</si>
  <si>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</si>
  <si>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</si>
  <si>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</si>
  <si>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</si>
  <si>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</si>
  <si>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</si>
  <si>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</si>
  <si>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</si>
  <si>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</si>
  <si>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</si>
  <si>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</si>
  <si>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</si>
  <si>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</si>
  <si>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</si>
  <si>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</si>
  <si>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</si>
  <si>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</si>
  <si>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</si>
  <si>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</si>
  <si>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</si>
  <si>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</si>
  <si>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</si>
  <si>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</si>
  <si>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</si>
  <si>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</si>
  <si>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</si>
  <si>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</si>
  <si>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</si>
  <si>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</si>
  <si>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</si>
  <si>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</si>
  <si>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</si>
  <si>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</si>
  <si>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</si>
  <si>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</si>
  <si>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</si>
  <si>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</si>
  <si>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</si>
  <si>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</si>
  <si>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</si>
  <si>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</si>
  <si>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</si>
  <si>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</si>
  <si>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</si>
  <si>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</si>
  <si>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</si>
  <si>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</si>
  <si>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</si>
  <si>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</si>
  <si>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</si>
  <si>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</si>
  <si>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</si>
  <si>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</si>
  <si>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</si>
  <si>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</si>
  <si>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</si>
  <si>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</si>
  <si>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</si>
  <si>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</si>
  <si>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</si>
  <si>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</si>
  <si>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</si>
  <si>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</si>
  <si>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</si>
  <si>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</si>
  <si>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</si>
  <si>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</si>
  <si>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</si>
  <si>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</si>
  <si>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</si>
  <si>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</si>
  <si>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</si>
  <si>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</si>
  <si>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</si>
  <si>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</si>
  <si>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</si>
  <si>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</si>
  <si>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</si>
  <si>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</si>
  <si>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</si>
  <si>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</si>
  <si>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</si>
  <si>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</si>
  <si>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</si>
  <si>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</si>
  <si>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</si>
  <si>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</si>
  <si>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</si>
  <si>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</si>
  <si>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</si>
  <si>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</si>
  <si>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</si>
  <si>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</si>
  <si>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</si>
  <si>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</si>
  <si>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</si>
  <si>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</si>
  <si>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</si>
  <si>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</si>
  <si>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</si>
  <si>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</si>
  <si>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</si>
  <si>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</si>
  <si>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</si>
  <si>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</si>
  <si>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</si>
  <si>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</si>
  <si>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</si>
  <si>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</si>
  <si>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</si>
  <si>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</si>
  <si>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</si>
  <si>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</si>
  <si>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</si>
  <si>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</si>
  <si>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</si>
  <si>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</si>
  <si>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</si>
  <si>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</si>
  <si>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</si>
  <si>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</si>
  <si>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</si>
  <si>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</si>
  <si>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</si>
  <si>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</si>
  <si>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</si>
  <si>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</si>
  <si>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</si>
  <si>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</si>
  <si>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</si>
  <si>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</si>
  <si>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</si>
  <si>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</si>
  <si>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</si>
  <si>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</si>
  <si>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</si>
  <si>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</si>
  <si>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</si>
  <si>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</si>
  <si>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</si>
  <si>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</si>
  <si>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</si>
  <si>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</si>
  <si>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</si>
  <si>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</si>
  <si>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</si>
  <si>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</si>
  <si>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</si>
  <si>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</si>
  <si>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</si>
  <si>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</si>
  <si>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</si>
  <si>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</si>
  <si>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</si>
  <si>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</si>
  <si>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</si>
  <si>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</si>
  <si>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</si>
  <si>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</si>
  <si>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</si>
  <si>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</si>
  <si>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</si>
  <si>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</si>
  <si>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</si>
  <si>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</si>
  <si>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</si>
  <si>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</si>
  <si>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</si>
  <si>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</si>
  <si>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</si>
  <si>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</si>
  <si>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</si>
  <si>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</si>
  <si>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</si>
  <si>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</si>
  <si>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</si>
  <si>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</si>
  <si>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</si>
  <si>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</si>
  <si>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</si>
  <si>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</si>
  <si>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</si>
  <si>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</si>
  <si>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</si>
  <si>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</si>
  <si>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</si>
  <si>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</si>
  <si>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</si>
  <si>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</si>
  <si>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</si>
  <si>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</si>
  <si>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</si>
  <si>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</si>
  <si>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</si>
  <si>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</si>
  <si>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</si>
  <si>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</si>
  <si>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</si>
  <si>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</si>
  <si>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</si>
  <si>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</si>
  <si>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</si>
  <si>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</si>
  <si>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</si>
  <si>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</si>
  <si>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</si>
  <si>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</si>
  <si>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</si>
  <si>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</si>
  <si>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</si>
  <si>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</si>
  <si>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</si>
  <si>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</si>
  <si>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</si>
  <si>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</si>
  <si>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</si>
  <si>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</si>
  <si>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</si>
  <si>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</si>
  <si>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</si>
  <si>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</si>
  <si>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</si>
  <si>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</si>
  <si>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</si>
  <si>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</si>
  <si>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</si>
  <si>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</si>
  <si>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</si>
  <si>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</si>
  <si>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</si>
  <si>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</si>
  <si>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</si>
  <si>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</si>
  <si>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</si>
  <si>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</si>
  <si>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</si>
  <si>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</si>
  <si>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</si>
  <si>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</si>
  <si>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</si>
  <si>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</si>
  <si>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</si>
  <si>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</si>
  <si>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</si>
  <si>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</si>
  <si>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</si>
  <si>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</si>
  <si>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</si>
  <si>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</si>
  <si>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</si>
  <si>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</si>
  <si>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</si>
  <si>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</si>
  <si>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</si>
  <si>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</si>
  <si>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</si>
  <si>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</si>
  <si>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</si>
  <si>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</si>
  <si>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</si>
  <si>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</si>
  <si>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</si>
  <si>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</si>
  <si>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</si>
  <si>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</si>
  <si>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</si>
  <si>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</si>
  <si>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</si>
  <si>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</si>
  <si>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</si>
  <si>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</si>
  <si>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</si>
  <si>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</si>
  <si>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</si>
  <si>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</si>
  <si>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</si>
  <si>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</si>
  <si>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</si>
  <si>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</si>
  <si>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</si>
  <si>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</si>
  <si>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</si>
  <si>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</si>
  <si>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</si>
  <si>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</si>
  <si>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</si>
  <si>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</si>
  <si>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</si>
  <si>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</si>
  <si>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</si>
  <si>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</si>
  <si>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</si>
  <si>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</si>
  <si>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</si>
  <si>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</si>
  <si>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</si>
  <si>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</si>
  <si>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</si>
  <si>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</si>
  <si>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</si>
  <si>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</si>
  <si>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</si>
  <si>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</si>
  <si>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</si>
  <si>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</si>
  <si>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</si>
  <si>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</si>
  <si>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</si>
  <si>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</si>
  <si>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</si>
  <si>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</si>
  <si>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</si>
  <si>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</si>
  <si>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</si>
  <si>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</si>
  <si>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</si>
  <si>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</si>
  <si>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</si>
  <si>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</si>
  <si>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</si>
  <si>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</si>
  <si>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</si>
  <si>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</si>
  <si>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</si>
  <si>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</si>
  <si>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</si>
  <si>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</si>
  <si>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</si>
  <si>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</si>
  <si>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</si>
  <si>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</si>
  <si>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</si>
  <si>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</si>
  <si>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</si>
  <si>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</si>
  <si>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</si>
  <si>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</si>
  <si>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</si>
  <si>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</si>
  <si>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</si>
  <si>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</si>
  <si>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</si>
  <si>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</si>
  <si>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</si>
  <si>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</si>
  <si>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</si>
  <si>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</si>
  <si>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</si>
  <si>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</si>
  <si>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</si>
  <si>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</si>
  <si>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</si>
  <si>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</si>
  <si>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</si>
  <si>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</si>
  <si>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</si>
  <si>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</si>
  <si>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</si>
  <si>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</si>
  <si>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</si>
  <si>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</si>
  <si>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</si>
  <si>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</si>
  <si>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</si>
  <si>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</si>
  <si>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</si>
  <si>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</si>
  <si>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</si>
  <si>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</si>
  <si>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</si>
  <si>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</si>
  <si>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</si>
  <si>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</si>
  <si>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</si>
  <si>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</si>
  <si>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</si>
  <si>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</si>
  <si>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</si>
  <si>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</si>
  <si>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</si>
  <si>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</si>
  <si>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</si>
  <si>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</si>
  <si>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</si>
  <si>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</si>
  <si>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</si>
  <si>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</si>
  <si>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</si>
  <si>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</si>
  <si>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</si>
  <si>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</si>
  <si>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</si>
  <si>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</si>
  <si>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</si>
  <si>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</si>
  <si>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</si>
  <si>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</si>
  <si>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</si>
  <si>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</si>
  <si>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</si>
  <si>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</si>
  <si>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</si>
  <si>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</si>
  <si>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</si>
  <si>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</si>
  <si>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</si>
  <si>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</si>
  <si>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</si>
  <si>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</si>
  <si>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</si>
  <si>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</si>
  <si>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</si>
  <si>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</si>
  <si>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</si>
  <si>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</si>
  <si>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</si>
  <si>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</si>
  <si>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</si>
  <si>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</si>
  <si>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</si>
  <si>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</si>
  <si>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</si>
  <si>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</si>
  <si>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</si>
  <si>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</si>
  <si>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</si>
  <si>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</si>
  <si>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</si>
  <si>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</si>
  <si>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</si>
  <si>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</si>
  <si>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</si>
  <si>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</si>
  <si>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</si>
  <si>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</si>
  <si>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</si>
  <si>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</si>
  <si>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</si>
  <si>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</si>
  <si>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</si>
  <si>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</si>
  <si>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</si>
  <si>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</si>
  <si>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</si>
  <si>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</si>
  <si>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</si>
  <si>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</si>
  <si>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</si>
  <si>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</si>
  <si>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</si>
  <si>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</si>
  <si>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</si>
  <si>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</si>
  <si>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</si>
  <si>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</si>
  <si>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</si>
  <si>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</si>
  <si>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</si>
  <si>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</si>
  <si>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</si>
  <si>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</si>
  <si>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</si>
  <si>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</si>
  <si>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</si>
  <si>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</si>
  <si>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</si>
  <si>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</si>
  <si>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</si>
  <si>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</si>
  <si>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</si>
  <si>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</si>
  <si>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</si>
  <si>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</si>
  <si>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</si>
  <si>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</si>
  <si>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</si>
  <si>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</si>
  <si>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</si>
  <si>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</si>
  <si>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</si>
  <si>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</si>
  <si>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</si>
  <si>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</si>
  <si>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</si>
  <si>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</si>
  <si>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</si>
  <si>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</si>
  <si>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</si>
  <si>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</si>
  <si>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</si>
  <si>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</si>
  <si>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</si>
  <si>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</si>
  <si>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</si>
  <si>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</si>
  <si>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</si>
  <si>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</si>
  <si>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</si>
  <si>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</si>
  <si>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</si>
  <si>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</si>
  <si>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</si>
  <si>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</si>
  <si>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</si>
  <si>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</si>
  <si>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</si>
  <si>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</si>
  <si>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</si>
  <si>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</si>
  <si>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</si>
  <si>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</si>
  <si>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</si>
  <si>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</si>
  <si>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</si>
  <si>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</si>
  <si>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</si>
  <si>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</si>
  <si>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</si>
  <si>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</si>
  <si>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</si>
  <si>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</si>
  <si>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</si>
  <si>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</si>
  <si>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</si>
  <si>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</si>
  <si>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</si>
  <si>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</si>
  <si>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</si>
  <si>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</si>
  <si>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</si>
  <si>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</si>
  <si>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</si>
  <si>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</si>
  <si>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</si>
  <si>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</si>
  <si>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</si>
  <si>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</si>
  <si>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</si>
  <si>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</si>
  <si>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</si>
  <si>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</si>
  <si>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</si>
  <si>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</si>
  <si>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</si>
  <si>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</si>
  <si>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</si>
  <si>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</si>
  <si>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</si>
  <si>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</si>
  <si>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</si>
  <si>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</si>
  <si>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</si>
  <si>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</si>
  <si>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</si>
  <si>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</si>
  <si>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</si>
  <si>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</si>
  <si>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</si>
  <si>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</si>
  <si>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</si>
  <si>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</si>
  <si>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</si>
  <si>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</si>
  <si>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</si>
  <si>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</si>
  <si>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</si>
  <si>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</si>
  <si>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</si>
  <si>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</si>
  <si>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</si>
  <si>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</si>
  <si>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</si>
  <si>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</si>
  <si>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</si>
  <si>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</si>
  <si>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</si>
  <si>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</si>
  <si>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</si>
  <si>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</si>
  <si>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</si>
  <si>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</si>
  <si>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</si>
  <si>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</si>
  <si>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</si>
  <si>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</si>
  <si>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</si>
  <si>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</si>
  <si>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</si>
  <si>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</si>
  <si>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</si>
  <si>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</si>
  <si>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</si>
  <si>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</si>
  <si>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</si>
  <si>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</si>
  <si>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</si>
  <si>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</si>
  <si>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</si>
  <si>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</si>
  <si>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</si>
  <si>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</si>
  <si>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</si>
  <si>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</si>
  <si>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</si>
  <si>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</si>
  <si>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</si>
  <si>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</si>
  <si>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</si>
  <si>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</si>
  <si>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</si>
  <si>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</si>
  <si>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</si>
  <si>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</si>
  <si>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</si>
  <si>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</si>
  <si>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</si>
  <si>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</si>
  <si>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</si>
  <si>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</si>
  <si>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</si>
  <si>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</si>
  <si>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</si>
  <si>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</si>
  <si>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</si>
  <si>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</si>
  <si>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</si>
  <si>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</si>
  <si>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</si>
  <si>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</si>
  <si>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</si>
  <si>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</si>
  <si>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</si>
  <si>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</si>
  <si>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</si>
  <si>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</si>
  <si>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</si>
  <si>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</si>
  <si>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</si>
  <si>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</si>
  <si>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</si>
  <si>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</si>
  <si>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</si>
  <si>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</si>
  <si>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</si>
  <si>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</si>
  <si>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</si>
  <si>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</si>
  <si>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</si>
  <si>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</si>
  <si>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</si>
  <si>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</si>
  <si>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</si>
  <si>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</si>
  <si>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</si>
  <si>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</si>
  <si>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</si>
  <si>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</si>
  <si>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</si>
  <si>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</si>
  <si>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</si>
  <si>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</si>
  <si>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</si>
  <si>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</si>
  <si>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</si>
  <si>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</si>
  <si>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</si>
  <si>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</si>
  <si>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</si>
  <si>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</si>
  <si>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</si>
  <si>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</si>
  <si>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</si>
  <si>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</si>
  <si>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</si>
  <si>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</si>
  <si>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</si>
  <si>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</si>
  <si>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</si>
  <si>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</si>
  <si>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</si>
  <si>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</si>
  <si>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</si>
  <si>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</si>
  <si>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</si>
  <si>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</si>
  <si>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</si>
  <si>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</si>
  <si>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</si>
  <si>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</si>
  <si>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</si>
  <si>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</si>
  <si>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</si>
  <si>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</si>
  <si>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</si>
  <si>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</si>
  <si>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</si>
  <si>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</si>
  <si>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</si>
  <si>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</si>
  <si>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</si>
  <si>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</si>
  <si>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</si>
  <si>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</si>
  <si>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</si>
  <si>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</si>
  <si>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</si>
  <si>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</si>
  <si>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</si>
  <si>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</si>
  <si>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</si>
  <si>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</si>
  <si>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</si>
  <si>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</si>
  <si>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</si>
  <si>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</si>
  <si>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</si>
  <si>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</si>
  <si>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</si>
  <si>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</si>
  <si>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</si>
  <si>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</si>
  <si>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</si>
  <si>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</si>
  <si>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</si>
  <si>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</si>
  <si>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</si>
  <si>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</si>
  <si>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</si>
  <si>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</si>
  <si>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</si>
  <si>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</si>
  <si>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</si>
  <si>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</si>
  <si>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</si>
  <si>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</si>
  <si>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</si>
  <si>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</si>
  <si>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</si>
  <si>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</si>
  <si>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</si>
  <si>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</si>
  <si>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</si>
  <si>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</si>
  <si>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</si>
  <si>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</si>
  <si>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</si>
  <si>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</si>
  <si>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</si>
  <si>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</si>
  <si>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</si>
  <si>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</si>
  <si>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</si>
  <si>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</si>
  <si>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</si>
  <si>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</si>
  <si>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</si>
  <si>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</si>
  <si>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</si>
  <si>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</si>
  <si>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</si>
  <si>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</si>
  <si>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</si>
  <si>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</si>
  <si>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</si>
  <si>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</si>
  <si>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</si>
  <si>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</si>
  <si>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</si>
  <si>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</si>
  <si>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</si>
  <si>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</si>
  <si>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</si>
  <si>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</si>
  <si>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</si>
  <si>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</si>
  <si>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</si>
  <si>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</si>
  <si>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</si>
  <si>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</si>
  <si>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</si>
  <si>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</si>
  <si>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</si>
  <si>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</si>
  <si>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</si>
  <si>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</si>
  <si>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</si>
  <si>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</si>
  <si>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</si>
  <si>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</si>
  <si>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</si>
  <si>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</si>
  <si>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</si>
  <si>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</si>
  <si>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</si>
  <si>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</si>
  <si>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</si>
  <si>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</si>
  <si>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</si>
  <si>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</si>
  <si>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</si>
  <si>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</si>
  <si>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</si>
  <si>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</si>
  <si>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</si>
  <si>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</si>
  <si>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</si>
  <si>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</si>
  <si>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</si>
  <si>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</si>
  <si>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</si>
  <si>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</si>
  <si>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</si>
  <si>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</si>
  <si>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</si>
  <si>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</si>
  <si>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</si>
  <si>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</si>
  <si>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</si>
  <si>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</si>
  <si>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</si>
  <si>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</si>
  <si>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</si>
  <si>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</si>
  <si>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</si>
  <si>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</si>
  <si>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</si>
  <si>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</si>
  <si>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</si>
  <si>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</si>
  <si>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</si>
  <si>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</si>
  <si>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</si>
  <si>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</si>
  <si>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</si>
  <si>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</si>
  <si>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</si>
  <si>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</si>
  <si>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</si>
  <si>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</si>
  <si>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</si>
  <si>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</si>
  <si>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</si>
  <si>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</si>
  <si>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</si>
  <si>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</si>
  <si>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</si>
  <si>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</si>
  <si>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</si>
  <si>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</si>
  <si>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</si>
  <si>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</si>
  <si>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</si>
  <si>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</si>
  <si>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</si>
  <si>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</si>
  <si>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</si>
  <si>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</si>
  <si>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</si>
  <si>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</si>
  <si>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</si>
  <si>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</si>
  <si>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</si>
  <si>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</si>
  <si>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</si>
  <si>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</si>
  <si>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</si>
  <si>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</si>
  <si>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</si>
  <si>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</si>
  <si>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</si>
  <si>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</si>
  <si>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</si>
  <si>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</si>
  <si>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</si>
  <si>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</si>
  <si>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</si>
  <si>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</si>
  <si>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</si>
  <si>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</si>
  <si>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</si>
  <si>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</si>
  <si>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</si>
  <si>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</si>
  <si>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</si>
  <si>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</si>
  <si>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</si>
  <si>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</si>
  <si>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</si>
  <si>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</si>
  <si>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</si>
  <si>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</si>
  <si>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</si>
  <si>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</si>
  <si>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</si>
  <si>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</si>
  <si>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</si>
  <si>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</si>
  <si>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</si>
  <si>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</si>
  <si>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</si>
  <si>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</si>
  <si>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</si>
  <si>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</si>
  <si>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</si>
  <si>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</si>
  <si>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</si>
  <si>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</si>
  <si>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</si>
  <si>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</si>
  <si>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</si>
  <si>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</si>
  <si>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</si>
  <si>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</si>
  <si>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</si>
  <si>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</si>
  <si>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</si>
  <si>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</si>
  <si>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</si>
  <si>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</si>
  <si>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</si>
  <si>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</si>
  <si>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</si>
  <si>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</si>
  <si>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</si>
  <si>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</si>
  <si>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</si>
  <si>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</si>
  <si>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</si>
  <si>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</si>
  <si>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</si>
  <si>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</si>
  <si>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</si>
  <si>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</si>
  <si>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</si>
  <si>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</si>
  <si>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</si>
  <si>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</si>
  <si>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</si>
  <si>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</si>
  <si>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</si>
  <si>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</si>
  <si>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</si>
  <si>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</si>
  <si>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</si>
  <si>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</si>
  <si>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</si>
  <si>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</si>
  <si>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</si>
  <si>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</si>
  <si>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</si>
  <si>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</si>
  <si>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</si>
  <si>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</si>
  <si>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</si>
  <si>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</si>
  <si>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</si>
  <si>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</si>
  <si>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</si>
  <si>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</si>
  <si>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</si>
  <si>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</si>
  <si>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</si>
  <si>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</si>
  <si>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</si>
  <si>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</si>
  <si>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</si>
  <si>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</si>
  <si>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</si>
  <si>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</si>
  <si>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</si>
  <si>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</si>
  <si>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</si>
  <si>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</si>
  <si>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</si>
  <si>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</si>
  <si>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</si>
  <si>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</si>
  <si>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</si>
  <si>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</si>
  <si>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</si>
  <si>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</si>
  <si>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</si>
  <si>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</si>
  <si>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</si>
  <si>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</si>
  <si>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</si>
  <si>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</si>
  <si>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</si>
  <si>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</si>
  <si>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</si>
  <si>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</si>
  <si>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</si>
  <si>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</si>
  <si>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</si>
  <si>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</si>
  <si>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</si>
  <si>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</si>
  <si>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</si>
  <si>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</si>
  <si>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</si>
  <si>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</si>
  <si>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</si>
  <si>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</si>
  <si>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</si>
  <si>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</si>
  <si>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</si>
  <si>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</si>
  <si>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</si>
  <si>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</si>
  <si>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</si>
  <si>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</si>
  <si>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</si>
  <si>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</si>
  <si>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</si>
  <si>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</si>
  <si>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</si>
  <si>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</si>
  <si>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</si>
  <si>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</si>
  <si>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</si>
  <si>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</si>
  <si>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</si>
  <si>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</si>
  <si>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</si>
  <si>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</si>
  <si>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</si>
  <si>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</si>
  <si>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</si>
  <si>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</si>
  <si>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</si>
  <si>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</si>
  <si>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</si>
  <si>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</si>
  <si>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</si>
  <si>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</si>
  <si>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</si>
  <si>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</si>
  <si>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</si>
  <si>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</si>
  <si>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</si>
  <si>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</si>
  <si>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</si>
  <si>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</si>
  <si>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</si>
  <si>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</si>
  <si>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</si>
  <si>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</si>
  <si>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</si>
  <si>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</si>
  <si>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</si>
  <si>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</si>
  <si>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</si>
  <si>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</si>
  <si>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</si>
  <si>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</si>
  <si>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</si>
  <si>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</si>
  <si>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</si>
  <si>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</si>
  <si>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</si>
  <si>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</si>
  <si>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</si>
  <si>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</si>
  <si>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</si>
  <si>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</si>
  <si>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</si>
  <si>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</si>
  <si>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</si>
  <si>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</si>
  <si>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</si>
  <si>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</si>
  <si>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</si>
  <si>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</si>
  <si>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</si>
  <si>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</si>
  <si>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</si>
  <si>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</si>
  <si>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</si>
  <si>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</si>
  <si>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</si>
  <si>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</si>
  <si>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</si>
  <si>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</si>
  <si>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</si>
  <si>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</si>
  <si>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</si>
  <si>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</si>
  <si>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</si>
  <si>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</si>
  <si>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</si>
  <si>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</si>
  <si>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</si>
  <si>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</si>
  <si>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</si>
  <si>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</si>
  <si>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</si>
  <si>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</si>
  <si>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</si>
  <si>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</si>
  <si>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</si>
  <si>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</si>
  <si>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</si>
  <si>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</si>
  <si>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</si>
  <si>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</si>
  <si>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</si>
  <si>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</si>
  <si>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</si>
  <si>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</si>
  <si>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</si>
  <si>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</si>
  <si>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</si>
  <si>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</si>
  <si>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</si>
  <si>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</si>
  <si>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</si>
  <si>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</si>
  <si>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</si>
  <si>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</si>
  <si>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</si>
  <si>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</si>
  <si>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</si>
  <si>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</si>
  <si>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</si>
  <si>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</si>
  <si>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</si>
  <si>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</si>
  <si>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</si>
  <si>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</si>
  <si>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</si>
  <si>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</si>
  <si>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</si>
  <si>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</si>
  <si>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</si>
  <si>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</si>
  <si>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</si>
  <si>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</si>
  <si>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</si>
  <si>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</si>
  <si>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</si>
  <si>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</si>
  <si>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</si>
  <si>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</si>
  <si>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</si>
  <si>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</si>
  <si>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</si>
  <si>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</si>
  <si>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</si>
  <si>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</si>
  <si>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</si>
  <si>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</si>
  <si>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</si>
  <si>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</si>
  <si>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</si>
  <si>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</si>
  <si>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</si>
  <si>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</si>
  <si>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</si>
  <si>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</si>
  <si>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</si>
  <si>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</si>
  <si>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</si>
  <si>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</si>
  <si>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</si>
  <si>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</si>
  <si>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</si>
  <si>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</si>
  <si>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</si>
  <si>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</si>
  <si>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</si>
  <si>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</si>
  <si>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</si>
  <si>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</si>
  <si>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</si>
  <si>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</si>
  <si>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</si>
  <si>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</si>
  <si>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</si>
  <si>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</si>
  <si>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</si>
  <si>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</si>
  <si>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</si>
  <si>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</si>
  <si>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</si>
  <si>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</si>
  <si>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</si>
  <si>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</si>
  <si>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</si>
  <si>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</si>
  <si>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</si>
  <si>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</si>
  <si>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</si>
  <si>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</si>
  <si>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</si>
  <si>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</si>
  <si>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</si>
  <si>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</si>
  <si>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</si>
  <si>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</si>
  <si>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</si>
  <si>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</si>
  <si>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</si>
  <si>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</si>
  <si>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</si>
  <si>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</si>
  <si>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</si>
  <si>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</si>
  <si>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</si>
  <si>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</si>
  <si>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</si>
  <si>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</si>
  <si>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</si>
  <si>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</si>
  <si>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</si>
  <si>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</si>
  <si>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</si>
  <si>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</si>
  <si>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</si>
  <si>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</si>
  <si>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</si>
  <si>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</si>
  <si>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</si>
  <si>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</si>
  <si>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</si>
  <si>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</si>
  <si>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</si>
  <si>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</si>
  <si>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</si>
  <si>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</si>
  <si>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</si>
  <si>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</si>
  <si>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</si>
  <si>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</si>
  <si>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</si>
  <si>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</si>
  <si>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</si>
  <si>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</si>
  <si>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</si>
  <si>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</si>
  <si>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</si>
  <si>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</si>
  <si>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</si>
  <si>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</si>
  <si>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</si>
  <si>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</si>
  <si>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</si>
  <si>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</si>
  <si>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</si>
  <si>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</si>
  <si>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</si>
  <si>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</si>
  <si>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</si>
  <si>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</si>
  <si>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</si>
  <si>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</si>
  <si>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</si>
  <si>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</si>
  <si>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</si>
  <si>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</si>
  <si>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</si>
  <si>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</si>
  <si>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</si>
  <si>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</si>
  <si>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</si>
  <si>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</si>
  <si>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</si>
  <si>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</si>
  <si>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</si>
  <si>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</si>
  <si>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</si>
  <si>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</si>
  <si>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</si>
  <si>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</si>
  <si>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</si>
  <si>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</si>
  <si>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</si>
  <si>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</si>
  <si>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</si>
  <si>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</si>
  <si>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</si>
  <si>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</si>
  <si>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</si>
  <si>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</si>
  <si>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</si>
  <si>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</si>
  <si>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</si>
  <si>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</si>
  <si>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</si>
  <si>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</si>
  <si>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</si>
  <si>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</si>
  <si>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</si>
  <si>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</si>
  <si>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</si>
  <si>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</si>
  <si>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</si>
  <si>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</si>
  <si>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</si>
  <si>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</si>
  <si>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</si>
  <si>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</si>
  <si>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</si>
  <si>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</si>
  <si>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</si>
  <si>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</si>
  <si>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</si>
  <si>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</si>
  <si>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</si>
  <si>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</si>
  <si>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</si>
  <si>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</si>
  <si>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</si>
  <si>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</si>
  <si>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</si>
  <si>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</si>
  <si>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</si>
  <si>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</si>
  <si>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</si>
  <si>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</si>
  <si>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</si>
  <si>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</si>
  <si>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</si>
  <si>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</si>
  <si>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</si>
  <si>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</si>
  <si>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</si>
  <si>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</si>
  <si>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</si>
  <si>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</si>
  <si>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</si>
  <si>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</si>
  <si>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</si>
  <si>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</si>
  <si>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</si>
  <si>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</si>
  <si>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</si>
  <si>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</si>
  <si>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</si>
  <si>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</si>
  <si>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</si>
  <si>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</si>
  <si>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</si>
  <si>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</si>
  <si>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</si>
  <si>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</si>
  <si>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</si>
  <si>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</si>
  <si>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</si>
  <si>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</si>
  <si>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</si>
  <si>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</si>
  <si>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</si>
  <si>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</si>
  <si>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</si>
  <si>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</si>
  <si>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</si>
  <si>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</si>
  <si>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</si>
  <si>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</si>
  <si>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</si>
  <si>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</si>
  <si>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</si>
  <si>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</si>
  <si>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</si>
  <si>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</si>
  <si>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</si>
  <si>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</si>
  <si>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</si>
  <si>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</si>
  <si>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</si>
  <si>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</si>
  <si>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</si>
  <si>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</si>
  <si>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</si>
  <si>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</si>
  <si>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</si>
  <si>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</si>
  <si>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</si>
  <si>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</si>
  <si>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</si>
  <si>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</si>
  <si>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</si>
  <si>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</si>
  <si>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</si>
  <si>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</si>
  <si>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</si>
  <si>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</si>
  <si>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</si>
  <si>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</si>
  <si>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</si>
  <si>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</si>
  <si>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</si>
  <si>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</si>
  <si>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</si>
  <si>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</si>
  <si>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</si>
  <si>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</si>
  <si>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</si>
  <si>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</si>
  <si>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</si>
  <si>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</si>
  <si>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</si>
  <si>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</si>
  <si>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</si>
  <si>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</si>
  <si>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</si>
  <si>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</si>
  <si>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</si>
  <si>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</si>
  <si>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</si>
  <si>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</si>
  <si>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</si>
  <si>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</si>
  <si>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</si>
  <si>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</si>
  <si>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</si>
  <si>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</si>
  <si>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</si>
  <si>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</si>
  <si>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</si>
  <si>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</si>
  <si>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</si>
  <si>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</si>
  <si>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</si>
  <si>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</si>
  <si>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</si>
  <si>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</si>
  <si>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</si>
  <si>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</si>
  <si>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</si>
  <si>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</si>
  <si>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</si>
  <si>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</si>
  <si>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</si>
  <si>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</si>
  <si>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</si>
  <si>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</si>
  <si>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</si>
  <si>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</si>
  <si>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</si>
  <si>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</si>
  <si>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</si>
  <si>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</si>
  <si>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</si>
  <si>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</si>
  <si>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</si>
  <si>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</si>
  <si>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</si>
  <si>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</si>
  <si>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</si>
  <si>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</si>
  <si>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</si>
  <si>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</si>
  <si>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</si>
  <si>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</si>
  <si>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</si>
  <si>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</si>
  <si>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</si>
  <si>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</si>
  <si>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</si>
  <si>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</si>
  <si>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</si>
  <si>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</si>
  <si>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</si>
  <si>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</si>
  <si>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</si>
  <si>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</si>
  <si>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</si>
  <si>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</si>
  <si>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</si>
  <si>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</si>
  <si>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</si>
  <si>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</si>
  <si>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</si>
  <si>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</si>
  <si>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</si>
  <si>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</si>
  <si>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</si>
  <si>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</si>
  <si>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</si>
  <si>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</si>
  <si>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</si>
  <si>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</si>
  <si>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</si>
  <si>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</si>
  <si>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</si>
  <si>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</si>
  <si>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</si>
  <si>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</si>
  <si>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</si>
  <si>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</si>
  <si>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</si>
  <si>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</si>
  <si>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</si>
  <si>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</si>
  <si>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</si>
  <si>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</si>
  <si>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</si>
  <si>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</si>
  <si>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</si>
  <si>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</si>
  <si>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</si>
  <si>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</si>
  <si>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</si>
  <si>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</si>
  <si>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</si>
  <si>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</si>
  <si>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</si>
  <si>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</si>
  <si>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</si>
  <si>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</si>
  <si>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</si>
  <si>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</si>
  <si>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</si>
  <si>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</si>
  <si>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</si>
  <si>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</si>
  <si>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</si>
  <si>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</si>
  <si>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</si>
  <si>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</si>
  <si>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</si>
  <si>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</si>
  <si>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</si>
  <si>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</si>
  <si>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</si>
  <si>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</si>
  <si>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</si>
  <si>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</si>
  <si>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</si>
  <si>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</si>
  <si>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</si>
  <si>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</si>
  <si>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</si>
  <si>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</si>
  <si>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</si>
  <si>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</si>
  <si>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</si>
  <si>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</si>
  <si>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</si>
  <si>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</si>
  <si>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</si>
  <si>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</si>
  <si>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</si>
  <si>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</si>
  <si>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</si>
  <si>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</si>
  <si>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</si>
  <si>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</si>
  <si>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</si>
  <si>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</si>
  <si>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</si>
  <si>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</si>
  <si>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</si>
  <si>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</si>
  <si>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</si>
  <si>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</si>
  <si>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</si>
  <si>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</si>
  <si>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</si>
  <si>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</si>
  <si>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</si>
  <si>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</si>
  <si>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</si>
  <si>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</si>
  <si>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</si>
  <si>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</si>
  <si>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</si>
  <si>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</si>
  <si>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</si>
  <si>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</si>
  <si>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</si>
  <si>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</si>
  <si>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</si>
  <si>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</si>
  <si>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</si>
  <si>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</si>
  <si>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</si>
  <si>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</si>
  <si>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</si>
  <si>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</si>
  <si>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</si>
  <si>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</si>
  <si>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</si>
  <si>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</si>
  <si>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</si>
  <si>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</si>
  <si>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</si>
  <si>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</si>
  <si>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</si>
  <si>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</si>
  <si>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</si>
  <si>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</si>
  <si>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</si>
  <si>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</si>
  <si>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</si>
  <si>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</si>
  <si>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</si>
  <si>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</si>
  <si>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</si>
  <si>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</si>
  <si>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</si>
  <si>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</si>
  <si>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</si>
  <si>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</si>
  <si>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</si>
  <si>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</si>
  <si>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</si>
  <si>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</si>
  <si>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</si>
  <si>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</si>
  <si>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</si>
  <si>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</si>
  <si>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</si>
  <si>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</si>
  <si>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</si>
  <si>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</si>
  <si>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</si>
  <si>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</si>
  <si>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</si>
  <si>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</si>
  <si>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</si>
  <si>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</si>
  <si>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</si>
  <si>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</si>
  <si>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</si>
  <si>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</si>
  <si>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</si>
  <si>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</si>
  <si>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</si>
  <si>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</si>
  <si>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</si>
  <si>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</si>
  <si>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</si>
  <si>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</si>
  <si>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</si>
  <si>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</si>
  <si>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</si>
  <si>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</si>
  <si>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</si>
  <si>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</si>
  <si>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</si>
  <si>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</si>
  <si>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</si>
  <si>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</si>
  <si>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</si>
  <si>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</si>
  <si>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</si>
  <si>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</si>
  <si>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</si>
  <si>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</si>
  <si>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</si>
  <si>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</si>
  <si>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</si>
  <si>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</si>
  <si>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</si>
  <si>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</si>
  <si>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</si>
  <si>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</si>
  <si>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</si>
  <si>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</si>
  <si>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</si>
  <si>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</si>
  <si>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</si>
  <si>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</si>
  <si>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</si>
  <si>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</si>
  <si>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</si>
  <si>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</si>
  <si>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</si>
  <si>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</si>
  <si>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</si>
  <si>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</si>
  <si>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</si>
  <si>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</si>
  <si>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</si>
  <si>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</si>
  <si>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</si>
  <si>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</si>
  <si>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</si>
  <si>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</si>
  <si>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</si>
  <si>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</si>
  <si>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</si>
  <si>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</si>
  <si>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</si>
  <si>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</si>
  <si>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</si>
  <si>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</si>
  <si>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</si>
  <si>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</si>
  <si>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</si>
  <si>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</si>
  <si>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</si>
  <si>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</si>
  <si>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</si>
  <si>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</si>
  <si>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</si>
  <si>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</si>
  <si>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</si>
  <si>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</si>
  <si>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</si>
  <si>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</si>
  <si>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</si>
  <si>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</si>
  <si>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</si>
  <si>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</si>
  <si>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</si>
  <si>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</si>
  <si>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</si>
  <si>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</si>
  <si>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</si>
  <si>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</si>
  <si>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</si>
  <si>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</si>
  <si>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</si>
  <si>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</si>
  <si>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</si>
  <si>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</si>
  <si>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</si>
  <si>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</si>
  <si>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</si>
  <si>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</si>
  <si>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</si>
  <si>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</si>
  <si>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</si>
  <si>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</si>
  <si>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</si>
  <si>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</si>
  <si>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</si>
  <si>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</si>
  <si>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</si>
  <si>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</si>
  <si>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</si>
  <si>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</si>
  <si>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</si>
  <si>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</si>
  <si>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</si>
  <si>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</si>
  <si>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</si>
  <si>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</si>
  <si>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</si>
  <si>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</si>
  <si>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</si>
  <si>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</si>
  <si>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</si>
  <si>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</si>
  <si>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</si>
  <si>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</si>
  <si>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</si>
  <si>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</si>
  <si>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</si>
  <si>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</si>
  <si>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</si>
  <si>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</si>
  <si>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</si>
  <si>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</si>
  <si>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</si>
  <si>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</si>
  <si>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</si>
  <si>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</si>
  <si>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</si>
  <si>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</si>
  <si>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</si>
  <si>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</si>
  <si>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</si>
  <si>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</si>
  <si>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</si>
  <si>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</si>
  <si>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</si>
  <si>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</si>
  <si>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</si>
  <si>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</si>
  <si>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</si>
  <si>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</si>
  <si>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</si>
  <si>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</si>
  <si>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</si>
  <si>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</si>
  <si>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</si>
  <si>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</si>
  <si>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</si>
  <si>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</si>
  <si>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</si>
  <si>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</si>
  <si>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</si>
  <si>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</si>
  <si>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</si>
  <si>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</si>
  <si>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</si>
  <si>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</si>
  <si>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</si>
  <si>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</si>
  <si>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</si>
  <si>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</si>
  <si>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</si>
  <si>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</si>
  <si>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</si>
  <si>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</si>
  <si>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</si>
  <si>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</si>
  <si>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</si>
  <si>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</si>
  <si>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</si>
  <si>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</si>
  <si>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</si>
  <si>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</si>
  <si>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</si>
  <si>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</si>
  <si>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</si>
  <si>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</si>
  <si>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</si>
  <si>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</si>
  <si>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</si>
  <si>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</si>
  <si>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</si>
  <si>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</si>
  <si>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</si>
  <si>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</si>
  <si>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</si>
  <si>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</si>
  <si>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</si>
  <si>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</si>
  <si>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</si>
  <si>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</si>
  <si>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</si>
  <si>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</si>
  <si>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</si>
  <si>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</si>
  <si>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</si>
  <si>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</si>
  <si>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</si>
  <si>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</si>
  <si>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</si>
  <si>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</si>
  <si>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</si>
  <si>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</si>
  <si>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</si>
  <si>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</si>
  <si>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</si>
  <si>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</si>
  <si>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</si>
  <si>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</si>
  <si>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</si>
  <si>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</si>
  <si>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</si>
  <si>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</si>
  <si>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</si>
  <si>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</si>
  <si>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</si>
  <si>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</si>
  <si>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</si>
  <si>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</si>
  <si>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</si>
  <si>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</si>
  <si>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</si>
  <si>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</si>
  <si>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</si>
  <si>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</si>
  <si>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</si>
  <si>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</si>
  <si>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</si>
  <si>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</si>
  <si>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</si>
  <si>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</si>
  <si>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</si>
  <si>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</si>
  <si>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</si>
  <si>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</si>
  <si>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</si>
  <si>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</si>
  <si>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</si>
  <si>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</si>
  <si>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</si>
  <si>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</si>
  <si>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</si>
  <si>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</si>
  <si>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</si>
  <si>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</si>
  <si>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</si>
  <si>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</si>
  <si>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</si>
  <si>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</si>
  <si>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</si>
  <si>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</si>
  <si>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</si>
  <si>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</si>
  <si>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</si>
  <si>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</si>
  <si>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</si>
  <si>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</si>
  <si>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</si>
  <si>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</si>
  <si>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</si>
  <si>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</si>
  <si>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</si>
  <si>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</si>
  <si>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</si>
  <si>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</si>
  <si>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</si>
  <si>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</si>
  <si>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</si>
  <si>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</si>
  <si>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</si>
  <si>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</si>
  <si>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</si>
  <si>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</si>
  <si>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</si>
  <si>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</si>
  <si>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</si>
  <si>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</si>
  <si>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</si>
  <si>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</si>
  <si>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</si>
  <si>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</si>
  <si>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</si>
  <si>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</si>
  <si>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</si>
  <si>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</si>
  <si>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</si>
  <si>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</si>
  <si>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</si>
  <si>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</si>
  <si>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</si>
  <si>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</si>
  <si>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</si>
  <si>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</si>
  <si>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</si>
  <si>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</si>
  <si>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</si>
  <si>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</si>
  <si>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</si>
  <si>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</si>
  <si>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</si>
  <si>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</si>
  <si>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</si>
  <si>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</si>
  <si>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</si>
  <si>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</si>
  <si>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</si>
  <si>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</si>
  <si>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</si>
  <si>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</si>
  <si>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</si>
  <si>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</si>
  <si>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</si>
  <si>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</si>
  <si>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</si>
  <si>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</si>
  <si>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</si>
  <si>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</si>
  <si>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</si>
  <si>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</si>
  <si>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</si>
  <si>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</si>
  <si>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</si>
  <si>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</si>
  <si>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</si>
  <si>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</si>
  <si>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</si>
  <si>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</si>
  <si>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</si>
  <si>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</si>
  <si>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</si>
  <si>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</si>
  <si>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</si>
  <si>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</si>
  <si>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</si>
  <si>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</si>
  <si>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</si>
  <si>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</si>
  <si>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</si>
  <si>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</si>
  <si>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</si>
  <si>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</si>
  <si>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</si>
  <si>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</si>
  <si>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</si>
  <si>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</si>
  <si>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</si>
  <si>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</si>
  <si>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</si>
  <si>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</si>
  <si>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</si>
  <si>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</si>
  <si>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</si>
  <si>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</si>
  <si>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</si>
  <si>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</si>
  <si>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</si>
  <si>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</si>
  <si>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</si>
  <si>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</si>
  <si>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</si>
  <si>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</si>
  <si>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</si>
  <si>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</si>
  <si>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</si>
  <si>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</si>
  <si>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</si>
  <si>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</si>
  <si>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</si>
  <si>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</si>
  <si>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</si>
  <si>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</si>
  <si>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</si>
  <si>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</si>
  <si>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</si>
  <si>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</si>
  <si>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</si>
  <si>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</si>
  <si>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</si>
  <si>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</si>
  <si>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</si>
  <si>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</si>
  <si>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</si>
  <si>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</si>
  <si>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</si>
  <si>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</si>
  <si>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</si>
  <si>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</si>
  <si>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</si>
  <si>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</si>
  <si>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</si>
  <si>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</si>
  <si>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</si>
  <si>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</si>
  <si>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</si>
  <si>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</si>
  <si>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</si>
  <si>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</si>
  <si>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</si>
  <si>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</si>
  <si>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</si>
  <si>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</si>
  <si>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</si>
  <si>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</si>
  <si>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</si>
  <si>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</si>
  <si>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</si>
  <si>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</si>
  <si>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</si>
  <si>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</si>
  <si>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</si>
  <si>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</si>
  <si>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</si>
  <si>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</si>
  <si>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</si>
  <si>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</si>
  <si>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</si>
  <si>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</si>
  <si>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</si>
  <si>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</si>
  <si>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</si>
  <si>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</si>
  <si>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</si>
  <si>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</si>
  <si>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</si>
  <si>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</si>
  <si>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</si>
  <si>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</si>
  <si>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</si>
  <si>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</si>
  <si>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</si>
  <si>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</si>
  <si>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</si>
  <si>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</si>
  <si>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</si>
  <si>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</si>
  <si>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</si>
  <si>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</si>
  <si>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</si>
  <si>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</si>
  <si>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</si>
  <si>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</si>
  <si>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</si>
  <si>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</si>
  <si>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</si>
  <si>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</si>
  <si>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</si>
  <si>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</si>
  <si>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</si>
  <si>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</si>
  <si>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</si>
  <si>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</si>
  <si>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</si>
  <si>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</si>
  <si>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</si>
  <si>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</si>
  <si>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</si>
  <si>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</si>
  <si>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</si>
  <si>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</si>
  <si>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</si>
  <si>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</si>
  <si>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</si>
  <si>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</si>
  <si>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</si>
  <si>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</si>
  <si>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</si>
  <si>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</si>
  <si>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</si>
  <si>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</si>
  <si>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</si>
  <si>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</si>
  <si>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</si>
  <si>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</si>
  <si>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</si>
  <si>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</si>
  <si>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</si>
  <si>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</si>
  <si>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</si>
  <si>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</si>
  <si>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</si>
  <si>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</si>
  <si>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</si>
  <si>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</si>
  <si>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</si>
  <si>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</si>
  <si>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</si>
  <si>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</si>
  <si>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</si>
  <si>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</si>
  <si>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</si>
  <si>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</si>
  <si>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</si>
  <si>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</si>
  <si>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</si>
  <si>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</si>
  <si>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</si>
  <si>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</si>
  <si>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</si>
  <si>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</si>
  <si>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</si>
  <si>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</si>
  <si>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</si>
  <si>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</si>
  <si>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</si>
  <si>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</si>
  <si>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</si>
  <si>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</si>
  <si>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</si>
  <si>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</si>
  <si>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</si>
  <si>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</si>
  <si>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</si>
  <si>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</si>
  <si>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</si>
  <si>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</si>
  <si>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</si>
  <si>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</si>
  <si>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</si>
  <si>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</si>
  <si>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</si>
  <si>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</si>
  <si>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</si>
  <si>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</si>
  <si>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</si>
  <si>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</si>
  <si>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</si>
  <si>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</si>
  <si>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</si>
  <si>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</si>
  <si>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</si>
  <si>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</si>
  <si>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</si>
  <si>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</si>
  <si>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</si>
  <si>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</si>
  <si>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</si>
  <si>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</si>
  <si>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</si>
  <si>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</si>
  <si>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</si>
  <si>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</si>
  <si>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</si>
  <si>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</si>
  <si>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</si>
  <si>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</si>
  <si>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</si>
  <si>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</si>
  <si>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</si>
  <si>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</si>
  <si>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</si>
  <si>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</si>
  <si>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</si>
  <si>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</si>
  <si>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</si>
  <si>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</si>
  <si>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</si>
  <si>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</si>
  <si>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</si>
  <si>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</si>
  <si>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</si>
  <si>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</si>
  <si>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</si>
  <si>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</si>
  <si>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</si>
  <si>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</si>
  <si>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</si>
  <si>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</si>
  <si>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</si>
  <si>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</si>
  <si>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</si>
  <si>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</si>
  <si>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</si>
  <si>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</si>
  <si>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</si>
  <si>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</si>
  <si>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</si>
  <si>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</si>
  <si>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</si>
  <si>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</si>
  <si>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</si>
  <si>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</si>
  <si>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</si>
  <si>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</si>
  <si>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</si>
  <si>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</si>
  <si>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</si>
  <si>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</si>
  <si>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</si>
  <si>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</si>
  <si>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</si>
  <si>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</si>
  <si>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</si>
  <si>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</si>
  <si>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</si>
  <si>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</si>
  <si>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</si>
  <si>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</si>
  <si>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</si>
  <si>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</si>
  <si>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</si>
  <si>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</si>
  <si>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</si>
  <si>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</si>
  <si>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</si>
  <si>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</si>
  <si>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</si>
  <si>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</si>
  <si>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</si>
  <si>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</si>
  <si>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</si>
  <si>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</si>
  <si>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</si>
  <si>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</si>
  <si>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</si>
  <si>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</si>
  <si>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</si>
  <si>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</si>
  <si>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</si>
  <si>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</si>
  <si>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</si>
  <si>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</si>
  <si>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</si>
  <si>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</si>
  <si>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</si>
  <si>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</si>
  <si>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</si>
  <si>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</si>
  <si>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</si>
  <si>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</si>
  <si>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</si>
  <si>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</si>
  <si>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</si>
  <si>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</si>
  <si>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</si>
  <si>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</si>
  <si>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</si>
  <si>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</si>
  <si>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</si>
  <si>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</si>
  <si>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</si>
  <si>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</si>
  <si>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</si>
  <si>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</si>
  <si>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</si>
  <si>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</si>
  <si>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</si>
  <si>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</si>
  <si>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</si>
  <si>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</si>
  <si>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</si>
  <si>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</si>
  <si>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</si>
  <si>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</si>
  <si>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</si>
  <si>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</si>
  <si>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</si>
  <si>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</si>
  <si>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</si>
  <si>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</si>
  <si>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</si>
  <si>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</si>
  <si>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</si>
  <si>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</si>
  <si>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</si>
  <si>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</si>
  <si>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</si>
  <si>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</si>
  <si>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</si>
  <si>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</si>
  <si>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</si>
  <si>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</si>
  <si>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</si>
  <si>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</si>
  <si>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</si>
  <si>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</si>
  <si>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</si>
  <si>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</si>
  <si>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</si>
  <si>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</si>
  <si>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</si>
  <si>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</si>
  <si>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</si>
  <si>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</si>
  <si>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</si>
  <si>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</si>
  <si>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</si>
  <si>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</si>
  <si>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</si>
  <si>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</si>
  <si>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</si>
  <si>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</si>
  <si>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</si>
  <si>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</si>
  <si>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</si>
  <si>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</si>
  <si>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</si>
  <si>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</si>
  <si>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</si>
  <si>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</si>
  <si>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</si>
  <si>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</si>
  <si>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</si>
  <si>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</si>
  <si>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</si>
  <si>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</si>
  <si>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</si>
  <si>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</si>
  <si>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</si>
  <si>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</si>
  <si>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</si>
  <si>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</si>
  <si>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</si>
  <si>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</si>
  <si>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</si>
  <si>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</si>
  <si>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</si>
  <si>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</si>
  <si>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</si>
  <si>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</si>
  <si>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</si>
  <si>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</si>
  <si>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</si>
  <si>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</si>
  <si>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</si>
  <si>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</si>
  <si>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</si>
  <si>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</si>
  <si>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</si>
  <si>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</si>
  <si>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</si>
  <si>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</si>
  <si>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</si>
  <si>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</si>
  <si>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</si>
  <si>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</si>
  <si>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</si>
  <si>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</si>
  <si>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</si>
  <si>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</si>
  <si>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</si>
  <si>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</si>
  <si>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</si>
  <si>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</si>
  <si>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</si>
  <si>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</si>
  <si>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</si>
  <si>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</si>
  <si>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</si>
  <si>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</si>
  <si>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</si>
  <si>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</si>
  <si>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</si>
  <si>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</si>
  <si>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</si>
  <si>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</si>
  <si>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</si>
  <si>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</si>
  <si>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</si>
  <si>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</si>
  <si>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</si>
  <si>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</si>
  <si>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</si>
  <si>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</si>
  <si>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</si>
  <si>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</si>
  <si>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</si>
  <si>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</si>
  <si>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</si>
  <si>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</si>
  <si>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</si>
  <si>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</si>
  <si>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</si>
  <si>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</si>
  <si>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</si>
  <si>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</si>
  <si>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</si>
  <si>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</si>
  <si>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</si>
  <si>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</si>
  <si>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</si>
  <si>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</si>
  <si>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</si>
  <si>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</si>
  <si>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</si>
  <si>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</si>
  <si>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</si>
  <si>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</si>
  <si>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</si>
  <si>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</si>
  <si>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</si>
  <si>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</si>
  <si>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</si>
  <si>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</si>
  <si>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</si>
  <si>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</si>
  <si>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</si>
  <si>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</si>
  <si>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</si>
  <si>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</si>
  <si>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</si>
  <si>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</si>
  <si>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</si>
  <si>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</si>
  <si>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</si>
  <si>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</si>
  <si>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</si>
  <si>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</si>
  <si>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</si>
  <si>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</si>
  <si>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</si>
  <si>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</si>
  <si>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</si>
  <si>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</si>
  <si>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</si>
  <si>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</si>
  <si>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</si>
  <si>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</si>
  <si>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</si>
  <si>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</si>
  <si>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</si>
  <si>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</si>
  <si>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</si>
  <si>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</si>
  <si>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</si>
  <si>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</si>
  <si>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</si>
  <si>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</si>
  <si>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</si>
  <si>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</si>
  <si>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</si>
  <si>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</si>
  <si>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</si>
  <si>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</si>
  <si>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</si>
  <si>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</si>
  <si>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</si>
  <si>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</si>
  <si>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</si>
  <si>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</si>
  <si>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</si>
  <si>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</si>
  <si>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</si>
  <si>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</si>
  <si>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</si>
  <si>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</si>
  <si>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</si>
  <si>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</si>
  <si>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</si>
  <si>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</si>
  <si>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</si>
  <si>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</si>
  <si>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</si>
  <si>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</si>
  <si>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</si>
  <si>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</si>
  <si>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</si>
  <si>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</si>
  <si>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</si>
  <si>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</si>
  <si>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</si>
  <si>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</si>
  <si>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</si>
  <si>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</si>
  <si>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</si>
  <si>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</si>
  <si>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</si>
  <si>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</si>
  <si>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</si>
  <si>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</si>
  <si>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</si>
  <si>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</si>
  <si>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</si>
  <si>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</si>
  <si>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</si>
  <si>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</si>
  <si>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</si>
  <si>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</si>
  <si>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</si>
  <si>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</si>
  <si>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</si>
  <si>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</si>
  <si>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</si>
  <si>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</si>
  <si>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</si>
  <si>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</si>
  <si>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</si>
  <si>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</si>
  <si>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</si>
  <si>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</si>
  <si>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</si>
  <si>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</si>
  <si>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</si>
  <si>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</si>
  <si>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</si>
  <si>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</si>
  <si>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</si>
  <si>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</si>
  <si>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</si>
  <si>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</si>
  <si>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</si>
  <si>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</si>
  <si>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</si>
  <si>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</si>
  <si>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</si>
  <si>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</si>
  <si>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</si>
  <si>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</si>
  <si>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</si>
  <si>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</si>
  <si>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</si>
  <si>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</si>
  <si>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</si>
  <si>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</si>
  <si>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</si>
  <si>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</si>
  <si>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</si>
  <si>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</si>
  <si>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</si>
  <si>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</si>
  <si>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</si>
  <si>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</si>
  <si>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</si>
  <si>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</si>
  <si>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</si>
  <si>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</si>
  <si>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</si>
  <si>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</si>
  <si>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</si>
  <si>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</si>
  <si>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</si>
  <si>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</si>
  <si>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</si>
  <si>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</si>
  <si>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</si>
  <si>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</si>
  <si>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</si>
  <si>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</si>
  <si>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</si>
  <si>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</si>
  <si>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</si>
  <si>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</si>
  <si>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</si>
  <si>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</si>
  <si>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</si>
  <si>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</si>
  <si>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</si>
  <si>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</si>
  <si>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</si>
  <si>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</si>
  <si>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</si>
  <si>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</si>
  <si>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</si>
  <si>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</si>
  <si>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</si>
  <si>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</si>
  <si>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</si>
  <si>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</si>
  <si>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</si>
  <si>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</si>
  <si>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</si>
  <si>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</si>
  <si>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</si>
  <si>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</si>
  <si>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</si>
  <si>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</si>
  <si>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</si>
  <si>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</si>
  <si>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</si>
  <si>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</si>
  <si>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</si>
  <si>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</si>
  <si>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</si>
  <si>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</si>
  <si>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</si>
  <si>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</si>
  <si>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</si>
  <si>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</si>
  <si>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</si>
  <si>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</si>
  <si>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</si>
  <si>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</si>
  <si>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</si>
  <si>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</si>
  <si>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</si>
  <si>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</si>
  <si>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</si>
  <si>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</si>
  <si>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</si>
  <si>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</si>
  <si>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</si>
  <si>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</si>
  <si>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</si>
  <si>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</si>
  <si>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</si>
  <si>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</si>
  <si>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</si>
  <si>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</si>
  <si>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</si>
  <si>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</si>
  <si>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</si>
  <si>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</si>
  <si>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</si>
  <si>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</si>
  <si>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</si>
  <si>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</si>
  <si>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</si>
  <si>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</si>
  <si>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</si>
  <si>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</si>
  <si>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</si>
  <si>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</si>
  <si>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</si>
  <si>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</si>
  <si>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</si>
  <si>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</si>
  <si>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</si>
  <si>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</si>
  <si>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</si>
  <si>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</si>
  <si>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</si>
  <si>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</si>
  <si>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</si>
  <si>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</si>
  <si>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</si>
  <si>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</si>
  <si>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</si>
  <si>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</si>
  <si>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</si>
  <si>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</si>
  <si>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</si>
  <si>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</si>
  <si>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</si>
  <si>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</si>
  <si>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</si>
  <si>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</si>
  <si>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</si>
  <si>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</si>
  <si>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</si>
  <si>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</si>
  <si>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</si>
  <si>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</si>
  <si>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</si>
  <si>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</si>
  <si>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</si>
  <si>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</si>
  <si>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</si>
  <si>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</si>
  <si>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</si>
  <si>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</si>
  <si>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</si>
  <si>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</si>
  <si>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</si>
  <si>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</si>
  <si>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</si>
  <si>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</si>
  <si>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</si>
  <si>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</si>
  <si>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</si>
  <si>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</si>
  <si>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</si>
  <si>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</si>
  <si>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</si>
  <si>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</si>
  <si>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</si>
  <si>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</si>
  <si>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</si>
  <si>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</si>
  <si>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</si>
  <si>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</si>
  <si>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</si>
  <si>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</si>
  <si>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</si>
  <si>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</si>
  <si>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</si>
  <si>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</si>
  <si>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</si>
  <si>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</si>
  <si>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</si>
  <si>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</si>
  <si>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</si>
  <si>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</si>
  <si>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</si>
  <si>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</si>
  <si>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</si>
  <si>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</si>
  <si>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</si>
  <si>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</si>
  <si>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</si>
  <si>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</si>
  <si>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</si>
  <si>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</si>
  <si>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</si>
  <si>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</si>
  <si>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</si>
  <si>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</si>
  <si>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</si>
  <si>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</si>
  <si>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</si>
  <si>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</si>
  <si>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</si>
  <si>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</si>
  <si>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</si>
  <si>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</si>
  <si>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</si>
  <si>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</si>
  <si>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</si>
  <si>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</si>
  <si>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</si>
  <si>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</si>
  <si>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</si>
  <si>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</si>
  <si>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</si>
  <si>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</si>
  <si>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</si>
  <si>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</si>
  <si>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</si>
  <si>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</si>
  <si>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</si>
  <si>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</si>
  <si>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</si>
  <si>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</si>
  <si>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</si>
  <si>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</si>
  <si>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</si>
  <si>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</si>
  <si>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</si>
  <si>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</si>
  <si>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</si>
  <si>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</si>
  <si>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</si>
  <si>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</si>
  <si>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</si>
  <si>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</si>
  <si>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</si>
  <si>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</si>
  <si>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</si>
  <si>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</si>
  <si>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</si>
  <si>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</si>
  <si>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</si>
  <si>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</si>
  <si>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</si>
  <si>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</si>
  <si>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</si>
  <si>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</si>
  <si>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</si>
  <si>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</si>
  <si>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</si>
  <si>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</si>
  <si>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</si>
  <si>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</si>
  <si>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</si>
  <si>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</si>
  <si>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</si>
  <si>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</si>
  <si>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</si>
  <si>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</si>
  <si>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</si>
  <si>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</si>
  <si>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</si>
  <si>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</si>
  <si>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</si>
  <si>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</si>
  <si>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</si>
  <si>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</si>
  <si>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</si>
  <si>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</si>
  <si>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</si>
  <si>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</si>
  <si>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</si>
  <si>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</si>
  <si>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</si>
  <si>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</si>
  <si>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</si>
  <si>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</si>
  <si>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</si>
  <si>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</si>
  <si>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</si>
  <si>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</si>
  <si>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</si>
  <si>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</si>
  <si>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</si>
  <si>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</si>
  <si>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</si>
  <si>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</si>
  <si>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</si>
  <si>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</si>
  <si>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</si>
  <si>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</si>
  <si>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</si>
  <si>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</si>
  <si>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</si>
  <si>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</si>
  <si>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</si>
  <si>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</si>
  <si>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</si>
  <si>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</si>
  <si>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</si>
  <si>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</si>
  <si>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</si>
  <si>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</si>
  <si>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</si>
  <si>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</si>
  <si>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</si>
  <si>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</si>
  <si>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</si>
  <si>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</si>
  <si>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</si>
  <si>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</si>
  <si>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</si>
  <si>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</si>
  <si>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</si>
  <si>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</si>
  <si>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</si>
  <si>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</si>
  <si>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</si>
  <si>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</si>
  <si>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</si>
  <si>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</si>
  <si>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</si>
  <si>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</si>
  <si>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</si>
  <si>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</si>
  <si>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</si>
  <si>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</si>
  <si>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</si>
  <si>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</si>
  <si>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</si>
  <si>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</si>
  <si>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</si>
  <si>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</si>
  <si>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</si>
  <si>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</si>
  <si>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</si>
  <si>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</si>
  <si>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</si>
  <si>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</si>
  <si>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</si>
  <si>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</si>
  <si>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</si>
  <si>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</si>
  <si>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</si>
  <si>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</si>
  <si>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</si>
  <si>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</si>
  <si>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</si>
  <si>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</si>
  <si>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</si>
  <si>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</si>
  <si>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</si>
  <si>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</si>
  <si>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</si>
  <si>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</si>
  <si>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</si>
  <si>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</si>
  <si>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</si>
  <si>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</si>
  <si>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</si>
  <si>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</si>
  <si>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</si>
  <si>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</si>
  <si>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</si>
  <si>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</si>
  <si>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</si>
  <si>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</si>
  <si>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</si>
  <si>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</si>
  <si>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</si>
  <si>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</si>
  <si>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</si>
  <si>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</si>
  <si>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</si>
  <si>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</si>
  <si>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</si>
  <si>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</si>
  <si>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</si>
  <si>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</si>
  <si>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</si>
  <si>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</si>
  <si>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</si>
  <si>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</si>
  <si>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</si>
  <si>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</si>
  <si>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</si>
  <si>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</si>
  <si>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</si>
  <si>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</si>
  <si>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</si>
  <si>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</si>
  <si>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</si>
  <si>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</si>
  <si>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</si>
  <si>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</si>
  <si>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</si>
  <si>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</si>
  <si>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</si>
  <si>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</si>
  <si>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</si>
  <si>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</si>
  <si>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</si>
  <si>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</si>
  <si>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</si>
  <si>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</si>
  <si>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</si>
  <si>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</si>
  <si>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</si>
  <si>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</si>
  <si>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</si>
  <si>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</si>
  <si>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</si>
  <si>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</si>
  <si>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</si>
  <si>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</si>
  <si>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</si>
  <si>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</si>
  <si>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</si>
  <si>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</si>
  <si>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</si>
  <si>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</si>
  <si>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</si>
  <si>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</si>
  <si>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</si>
  <si>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</si>
  <si>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</si>
  <si>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</si>
  <si>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</si>
  <si>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</si>
  <si>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</si>
  <si>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</si>
  <si>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</si>
  <si>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</si>
  <si>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</si>
  <si>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</si>
  <si>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</si>
  <si>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</si>
  <si>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</si>
  <si>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</si>
  <si>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</si>
  <si>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</si>
  <si>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</si>
  <si>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</si>
  <si>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</si>
  <si>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</si>
  <si>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</si>
  <si>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</si>
  <si>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</si>
  <si>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</si>
  <si>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</si>
  <si>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</si>
  <si>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</si>
  <si>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</si>
  <si>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</si>
  <si>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</si>
  <si>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</si>
  <si>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</si>
  <si>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</si>
  <si>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</si>
  <si>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</si>
  <si>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</si>
  <si>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</si>
  <si>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</si>
  <si>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</si>
  <si>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</si>
  <si>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</si>
  <si>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</si>
  <si>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</si>
  <si>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</si>
  <si>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</si>
  <si>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</si>
  <si>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</si>
  <si>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</si>
  <si>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</si>
  <si>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</si>
  <si>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</si>
  <si>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</si>
  <si>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</si>
  <si>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</si>
  <si>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</si>
  <si>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</si>
  <si>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</si>
  <si>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</si>
  <si>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</si>
  <si>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</si>
  <si>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</si>
  <si>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</si>
  <si>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</si>
  <si>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</si>
  <si>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</si>
  <si>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</si>
  <si>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</si>
  <si>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</si>
  <si>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</si>
  <si>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</si>
  <si>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</si>
  <si>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</si>
  <si>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</si>
  <si>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</si>
  <si>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</si>
  <si>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</si>
  <si>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</si>
  <si>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</si>
  <si>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</si>
  <si>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</si>
  <si>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</si>
  <si>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</si>
  <si>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</si>
  <si>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</si>
  <si>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</si>
  <si>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</si>
  <si>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</si>
  <si>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</si>
  <si>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</si>
  <si>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</si>
  <si>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</si>
  <si>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</si>
  <si>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</si>
  <si>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</si>
  <si>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</si>
  <si>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</si>
  <si>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</si>
  <si>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</si>
  <si>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</si>
  <si>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</si>
  <si>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</si>
  <si>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</si>
  <si>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</si>
  <si>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</si>
  <si>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</si>
  <si>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</si>
  <si>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</si>
  <si>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</si>
  <si>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</si>
  <si>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</si>
  <si>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</si>
  <si>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</si>
  <si>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</si>
  <si>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</si>
  <si>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</si>
  <si>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</si>
  <si>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</si>
  <si>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</si>
  <si>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</si>
  <si>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</si>
  <si>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</si>
  <si>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</si>
  <si>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</si>
  <si>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</si>
  <si>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</si>
  <si>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</si>
  <si>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</si>
  <si>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</si>
  <si>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</si>
  <si>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</si>
  <si>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</si>
  <si>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</si>
  <si>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</si>
  <si>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</si>
  <si>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</si>
  <si>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</si>
  <si>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</si>
  <si>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</si>
  <si>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</si>
  <si>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</si>
  <si>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</si>
  <si>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</si>
  <si>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</si>
  <si>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</si>
  <si>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</si>
  <si>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</si>
  <si>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</si>
  <si>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</si>
  <si>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</si>
  <si>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</si>
  <si>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</si>
  <si>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</si>
  <si>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</si>
  <si>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</si>
  <si>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</si>
  <si>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</si>
  <si>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</si>
  <si>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</si>
  <si>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</si>
  <si>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</si>
  <si>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</si>
  <si>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</si>
  <si>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</si>
  <si>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</si>
  <si>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</si>
  <si>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</si>
  <si>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</si>
  <si>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</si>
  <si>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</si>
  <si>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</si>
  <si>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</si>
  <si>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</si>
  <si>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</si>
  <si>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</si>
  <si>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</si>
  <si>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</si>
  <si>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</si>
  <si>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</si>
  <si>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</si>
  <si>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</si>
  <si>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</si>
  <si>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</si>
  <si>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</si>
  <si>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</si>
  <si>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</si>
  <si>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</si>
  <si>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</si>
  <si>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</si>
  <si>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</si>
  <si>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</si>
  <si>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</si>
  <si>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</si>
  <si>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</si>
  <si>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</si>
  <si>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</si>
  <si>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</si>
  <si>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</si>
  <si>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</si>
  <si>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</si>
  <si>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</si>
  <si>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</si>
  <si>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</si>
  <si>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</si>
  <si>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</si>
  <si>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</si>
  <si>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</si>
  <si>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</si>
  <si>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</si>
  <si>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</si>
  <si>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</si>
  <si>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</si>
  <si>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</si>
  <si>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</si>
  <si>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</si>
  <si>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</si>
  <si>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</si>
  <si>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</si>
  <si>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</si>
  <si>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</si>
  <si>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</si>
  <si>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</si>
  <si>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</si>
  <si>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</si>
  <si>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</si>
  <si>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</si>
  <si>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</si>
  <si>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</si>
  <si>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</si>
  <si>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</si>
  <si>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</si>
  <si>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</si>
  <si>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</si>
  <si>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</si>
  <si>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</si>
  <si>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</si>
  <si>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</si>
  <si>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</si>
  <si>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</si>
  <si>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</si>
  <si>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</si>
  <si>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</si>
  <si>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</si>
  <si>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</si>
  <si>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</si>
  <si>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</si>
  <si>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</si>
  <si>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</si>
  <si>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</si>
  <si>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</si>
  <si>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</si>
  <si>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</si>
  <si>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</si>
  <si>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</si>
  <si>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</si>
  <si>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</si>
  <si>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</si>
  <si>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</si>
  <si>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</si>
  <si>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</si>
  <si>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</si>
  <si>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</si>
  <si>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</si>
  <si>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</si>
  <si>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</si>
  <si>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</si>
  <si>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</si>
  <si>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</si>
  <si>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</si>
  <si>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</si>
  <si>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</si>
  <si>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</si>
  <si>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</si>
  <si>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</si>
  <si>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</si>
  <si>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</si>
  <si>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</si>
  <si>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</si>
  <si>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</si>
  <si>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</si>
  <si>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</si>
  <si>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</si>
  <si>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</si>
  <si>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</si>
  <si>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</si>
  <si>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</si>
  <si>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</si>
  <si>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</si>
  <si>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</si>
  <si>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</si>
  <si>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</si>
  <si>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</si>
  <si>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</si>
  <si>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</si>
  <si>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</si>
  <si>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</si>
  <si>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</si>
  <si>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</si>
  <si>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</si>
  <si>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</si>
  <si>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</si>
  <si>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</si>
  <si>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</si>
  <si>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</si>
  <si>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</si>
  <si>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</si>
  <si>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</si>
  <si>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</si>
  <si>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</si>
  <si>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</si>
  <si>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</si>
  <si>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</si>
  <si>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</si>
  <si>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</si>
  <si>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</si>
  <si>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</si>
  <si>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</si>
  <si>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</si>
  <si>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</si>
  <si>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</si>
  <si>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</si>
  <si>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</si>
  <si>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</si>
  <si>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</si>
  <si>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</si>
  <si>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</si>
  <si>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</si>
  <si>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</si>
  <si>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</si>
  <si>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</si>
  <si>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</si>
  <si>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</si>
  <si>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</si>
  <si>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</si>
  <si>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</si>
  <si>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</si>
  <si>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</si>
  <si>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</si>
  <si>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</si>
  <si>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</si>
  <si>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</si>
  <si>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</si>
  <si>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</si>
  <si>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</si>
  <si>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</si>
  <si>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</si>
  <si>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</si>
  <si>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</si>
  <si>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</si>
  <si>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</si>
  <si>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</si>
  <si>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</si>
  <si>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</si>
  <si>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</si>
  <si>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</si>
  <si>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</si>
  <si>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</si>
  <si>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</si>
  <si>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</si>
  <si>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</si>
  <si>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</si>
  <si>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</si>
  <si>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</si>
  <si>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</si>
  <si>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</si>
  <si>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</si>
  <si>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</si>
  <si>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</si>
  <si>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</si>
  <si>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</si>
  <si>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</si>
  <si>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</si>
  <si>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</si>
  <si>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</si>
  <si>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</si>
  <si>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</si>
  <si>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</si>
  <si>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</si>
  <si>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</si>
  <si>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</si>
  <si>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</si>
  <si>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</si>
  <si>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</si>
  <si>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</si>
  <si>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</si>
  <si>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</si>
  <si>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</si>
  <si>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</si>
  <si>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</si>
  <si>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</si>
  <si>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</si>
  <si>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</si>
  <si>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</si>
  <si>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</si>
  <si>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</si>
  <si>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</si>
  <si>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</si>
  <si>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</si>
  <si>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</si>
  <si>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</si>
  <si>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</si>
  <si>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</si>
  <si>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</si>
  <si>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</si>
  <si>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</si>
  <si>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</si>
  <si>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</si>
  <si>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</si>
  <si>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</si>
  <si>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</si>
  <si>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</si>
  <si>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</si>
  <si>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</si>
  <si>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</si>
  <si>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</si>
  <si>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</si>
  <si>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</si>
  <si>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</si>
  <si>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</si>
  <si>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</si>
  <si>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</si>
  <si>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</si>
  <si>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</si>
  <si>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</si>
  <si>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</si>
  <si>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</si>
  <si>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</si>
  <si>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</si>
  <si>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</si>
  <si>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</si>
  <si>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</si>
  <si>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</si>
  <si>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</si>
  <si>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</si>
  <si>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</si>
  <si>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</si>
  <si>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</si>
  <si>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</si>
  <si>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</si>
  <si>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</si>
  <si>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</si>
  <si>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</si>
  <si>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</si>
  <si>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</si>
  <si>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</si>
  <si>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</si>
  <si>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</si>
  <si>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</si>
  <si>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</si>
  <si>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</si>
  <si>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</si>
  <si>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</si>
  <si>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</si>
  <si>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</si>
  <si>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</si>
  <si>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</si>
  <si>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</si>
  <si>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</si>
  <si>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</si>
  <si>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</si>
  <si>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</si>
  <si>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</si>
  <si>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</si>
  <si>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</si>
  <si>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</si>
  <si>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</si>
  <si>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</si>
  <si>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</si>
  <si>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</si>
  <si>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</si>
  <si>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</si>
  <si>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</si>
  <si>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</si>
  <si>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</si>
  <si>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</si>
  <si>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</si>
  <si>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</si>
  <si>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</si>
  <si>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</si>
  <si>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</si>
  <si>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</si>
  <si>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</si>
  <si>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</si>
  <si>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</si>
  <si>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</si>
  <si>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</si>
  <si>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</si>
  <si>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</si>
  <si>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</si>
  <si>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</si>
  <si>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</si>
  <si>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</si>
  <si>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</si>
  <si>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</si>
  <si>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</si>
  <si>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</si>
  <si>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</si>
  <si>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</si>
  <si>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</si>
  <si>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</si>
  <si>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</si>
  <si>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</si>
  <si>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</si>
  <si>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</si>
  <si>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</si>
  <si>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</si>
  <si>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</si>
  <si>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</si>
  <si>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</si>
  <si>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</si>
  <si>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</si>
  <si>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</si>
  <si>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</si>
  <si>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</si>
  <si>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</si>
  <si>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</si>
  <si>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</si>
  <si>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</si>
  <si>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</si>
  <si>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</si>
  <si>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</si>
  <si>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</si>
  <si>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</si>
  <si>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</si>
  <si>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</si>
  <si>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</si>
  <si>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</si>
  <si>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</si>
  <si>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</si>
  <si>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</si>
  <si>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</si>
  <si>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</si>
  <si>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</si>
  <si>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</si>
  <si>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</si>
  <si>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</si>
  <si>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</si>
  <si>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</si>
  <si>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</si>
  <si>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</si>
  <si>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</si>
  <si>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</si>
  <si>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</si>
  <si>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</si>
  <si>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</si>
  <si>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</si>
  <si>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</si>
  <si>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</si>
  <si>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</si>
  <si>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</si>
  <si>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</si>
  <si>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</si>
  <si>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</si>
  <si>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</si>
  <si>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</si>
  <si>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</si>
  <si>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</si>
  <si>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</si>
  <si>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</si>
  <si>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</si>
  <si>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</si>
  <si>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</si>
  <si>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</si>
  <si>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</si>
  <si>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</si>
  <si>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</si>
  <si>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</si>
  <si>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</si>
  <si>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</si>
  <si>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</si>
  <si>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</si>
  <si>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</si>
  <si>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</si>
  <si>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</si>
  <si>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</si>
  <si>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</si>
  <si>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</si>
  <si>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</si>
  <si>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</si>
  <si>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</si>
  <si>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</si>
  <si>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</si>
  <si>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</si>
  <si>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</si>
  <si>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</si>
  <si>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</si>
  <si>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</si>
  <si>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</si>
  <si>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</si>
  <si>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</si>
  <si>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</si>
  <si>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</si>
  <si>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</si>
  <si>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</si>
  <si>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</si>
  <si>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</si>
  <si>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</si>
  <si>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</si>
  <si>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</si>
  <si>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</si>
  <si>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</si>
  <si>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</si>
  <si>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</si>
  <si>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</si>
  <si>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</si>
  <si>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</si>
  <si>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</si>
  <si>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</si>
  <si>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</si>
  <si>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</si>
  <si>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</si>
  <si>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</si>
  <si>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</si>
  <si>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</si>
  <si>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</si>
  <si>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</si>
  <si>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</si>
  <si>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</si>
  <si>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</si>
  <si>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</si>
  <si>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</si>
  <si>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</si>
  <si>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</si>
  <si>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</si>
  <si>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</si>
  <si>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</si>
  <si>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</si>
  <si>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</si>
  <si>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</si>
  <si>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</si>
  <si>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</si>
  <si>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</si>
  <si>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</si>
  <si>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</si>
  <si>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</si>
  <si>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</si>
  <si>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</si>
  <si>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</si>
  <si>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</si>
  <si>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</si>
  <si>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</si>
  <si>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</si>
  <si>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</si>
  <si>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</si>
  <si>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</si>
  <si>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</si>
  <si>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</si>
  <si>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</si>
  <si>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</si>
  <si>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</si>
  <si>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</si>
  <si>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</si>
  <si>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</si>
  <si>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</si>
  <si>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</si>
  <si>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</si>
  <si>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</si>
  <si>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</si>
  <si>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</si>
  <si>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</si>
  <si>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</si>
  <si>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</si>
  <si>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</si>
  <si>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</si>
  <si>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</si>
  <si>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</si>
  <si>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</si>
  <si>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</si>
  <si>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</si>
  <si>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</si>
  <si>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</si>
  <si>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</si>
  <si>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</si>
  <si>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</si>
  <si>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</si>
  <si>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</si>
  <si>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</si>
  <si>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</si>
  <si>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</si>
  <si>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</si>
  <si>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</si>
  <si>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</si>
  <si>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</si>
  <si>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</si>
  <si>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</si>
  <si>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</si>
  <si>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</si>
  <si>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</si>
  <si>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</si>
  <si>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</si>
  <si>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</si>
  <si>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</si>
  <si>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</si>
  <si>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</si>
  <si>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</si>
  <si>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</si>
  <si>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</si>
  <si>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</si>
  <si>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</si>
  <si>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</si>
  <si>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</si>
  <si>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</si>
  <si>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</si>
  <si>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</si>
  <si>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</si>
  <si>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</si>
  <si>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</si>
  <si>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</si>
  <si>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</si>
  <si>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</si>
  <si>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</si>
  <si>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</si>
  <si>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</si>
  <si>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</si>
  <si>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</si>
  <si>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</si>
  <si>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</si>
  <si>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</si>
  <si>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</si>
  <si>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</si>
  <si>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</si>
  <si>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</si>
  <si>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</si>
  <si>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</si>
  <si>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</si>
  <si>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</si>
  <si>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</si>
  <si>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</si>
  <si>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</si>
  <si>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</si>
  <si>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</si>
  <si>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</si>
  <si>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</si>
  <si>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</si>
  <si>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</si>
  <si>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</si>
  <si>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</si>
  <si>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</si>
  <si>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</si>
  <si>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</si>
  <si>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</si>
  <si>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</si>
  <si>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</si>
  <si>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</si>
  <si>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</si>
  <si>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</si>
  <si>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</si>
  <si>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</si>
  <si>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</si>
  <si>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</si>
  <si>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</si>
  <si>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</si>
  <si>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</si>
  <si>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</si>
  <si>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</si>
  <si>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</si>
  <si>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</si>
  <si>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</si>
  <si>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</si>
  <si>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</si>
  <si>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</si>
  <si>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</si>
  <si>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</si>
  <si>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</si>
  <si>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</si>
  <si>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</si>
  <si>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</si>
  <si>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</si>
  <si>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</si>
  <si>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</si>
  <si>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</si>
  <si>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</si>
  <si>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</si>
  <si>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</si>
  <si>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</si>
  <si>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</si>
  <si>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</si>
  <si>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</si>
  <si>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</si>
  <si>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</si>
  <si>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</si>
  <si>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</si>
  <si>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</si>
  <si>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</si>
  <si>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</si>
  <si>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</si>
  <si>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</si>
  <si>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</si>
  <si>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</si>
  <si>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</si>
  <si>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</si>
  <si>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</si>
  <si>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</si>
  <si>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</si>
  <si>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</si>
  <si>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</si>
  <si>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</si>
  <si>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</si>
  <si>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</si>
  <si>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</si>
  <si>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</si>
  <si>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</si>
  <si>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</si>
  <si>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</si>
  <si>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</si>
  <si>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</si>
  <si>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</si>
  <si>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</si>
  <si>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</si>
  <si>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</si>
  <si>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</si>
  <si>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</si>
  <si>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</si>
  <si>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</si>
  <si>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</si>
  <si>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</si>
  <si>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</si>
  <si>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</si>
  <si>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</si>
  <si>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</si>
  <si>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</si>
  <si>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</si>
  <si>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</si>
  <si>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</si>
  <si>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</si>
  <si>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</si>
  <si>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</si>
  <si>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</si>
  <si>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</si>
  <si>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</si>
  <si>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</si>
  <si>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</si>
  <si>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</si>
  <si>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</si>
  <si>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</si>
  <si>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</si>
  <si>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</si>
  <si>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</si>
  <si>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</si>
  <si>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</si>
  <si>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</si>
  <si>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</si>
  <si>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</si>
  <si>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</si>
  <si>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</si>
  <si>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</si>
  <si>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</si>
  <si>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</si>
  <si>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</si>
  <si>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</si>
  <si>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</si>
  <si>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</si>
  <si>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</si>
  <si>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</si>
  <si>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</si>
  <si>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</si>
  <si>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</si>
  <si>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</si>
  <si>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</si>
  <si>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</si>
  <si>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</si>
  <si>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</si>
  <si>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</si>
  <si>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</si>
  <si>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</si>
  <si>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</si>
  <si>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</si>
  <si>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</si>
  <si>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</si>
  <si>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</si>
  <si>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</si>
  <si>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</si>
  <si>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</si>
  <si>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</si>
  <si>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</si>
  <si>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</si>
  <si>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</si>
  <si>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</si>
  <si>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</si>
  <si>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</si>
  <si>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</si>
  <si>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</si>
  <si>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</si>
  <si>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</si>
  <si>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</si>
  <si>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</si>
  <si>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</si>
  <si>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</si>
  <si>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</si>
  <si>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</si>
  <si>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</si>
  <si>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</si>
  <si>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</si>
  <si>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</si>
  <si>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</si>
  <si>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</si>
  <si>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</si>
  <si>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</si>
  <si>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</si>
  <si>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</si>
  <si>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</si>
  <si>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</si>
  <si>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</si>
  <si>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</si>
  <si>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</si>
  <si>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</si>
  <si>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</si>
  <si>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</si>
  <si>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</si>
  <si>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</si>
  <si>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</si>
  <si>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</si>
  <si>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</si>
  <si>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</si>
  <si>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</si>
  <si>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</si>
  <si>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</si>
  <si>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</si>
  <si>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</si>
  <si>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</si>
  <si>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</si>
  <si>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</si>
  <si>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</si>
  <si>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</si>
  <si>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</si>
  <si>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</si>
  <si>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</si>
  <si>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</si>
  <si>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</si>
  <si>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</si>
  <si>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</si>
  <si>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</si>
  <si>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</si>
  <si>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</si>
  <si>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</si>
  <si>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</si>
  <si>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</si>
  <si>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</si>
  <si>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</si>
  <si>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</si>
  <si>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</si>
  <si>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</si>
  <si>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</si>
  <si>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</si>
  <si>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</si>
  <si>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</si>
  <si>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</si>
  <si>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</si>
  <si>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</si>
  <si>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</si>
  <si>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</si>
  <si>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</si>
  <si>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</si>
  <si>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</si>
  <si>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</si>
  <si>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</si>
  <si>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</si>
  <si>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</si>
  <si>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</si>
  <si>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</si>
  <si>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</si>
  <si>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</si>
  <si>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</si>
  <si>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</si>
  <si>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</si>
  <si>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</si>
  <si>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</si>
  <si>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</si>
  <si>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</si>
  <si>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</si>
  <si>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</si>
  <si>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</si>
  <si>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</si>
  <si>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</si>
  <si>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</si>
  <si>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</si>
  <si>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</si>
  <si>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</si>
  <si>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</si>
  <si>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</si>
  <si>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</si>
  <si>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</si>
  <si>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</si>
  <si>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</si>
  <si>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</si>
  <si>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</si>
  <si>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</si>
  <si>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</si>
  <si>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</si>
  <si>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</si>
  <si>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</si>
  <si>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</si>
  <si>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</si>
  <si>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</si>
  <si>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</si>
  <si>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</si>
  <si>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</si>
  <si>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</si>
  <si>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</si>
  <si>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</si>
  <si>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</si>
  <si>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</si>
  <si>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</si>
  <si>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</si>
  <si>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</si>
  <si>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</si>
  <si>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</si>
  <si>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</si>
  <si>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</si>
  <si>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</si>
  <si>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</si>
  <si>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</si>
  <si>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</si>
  <si>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</si>
  <si>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</si>
  <si>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</si>
  <si>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</si>
  <si>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</si>
  <si>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</si>
  <si>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</si>
  <si>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</si>
  <si>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</si>
  <si>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</si>
  <si>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</si>
  <si>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</si>
  <si>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</si>
  <si>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</si>
  <si>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</si>
  <si>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</si>
  <si>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</si>
  <si>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</si>
  <si>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</si>
  <si>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</si>
  <si>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</si>
  <si>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</si>
  <si>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</si>
  <si>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</si>
  <si>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</si>
  <si>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</si>
  <si>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</si>
  <si>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</si>
  <si>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</si>
  <si>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</si>
  <si>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</si>
  <si>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</si>
  <si>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</si>
  <si>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</si>
  <si>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</si>
  <si>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</si>
  <si>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</si>
  <si>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</si>
  <si>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</si>
  <si>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</si>
  <si>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</si>
  <si>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</si>
  <si>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</si>
  <si>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</si>
  <si>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</si>
  <si>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</si>
  <si>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</si>
  <si>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</si>
  <si>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</si>
  <si>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</si>
  <si>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</si>
  <si>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</si>
  <si>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</si>
  <si>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</si>
  <si>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</si>
  <si>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</si>
  <si>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</si>
  <si>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</si>
  <si>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</si>
  <si>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</si>
  <si>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</si>
  <si>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</si>
  <si>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</si>
  <si>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</si>
  <si>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</si>
  <si>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</si>
  <si>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</si>
  <si>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</si>
  <si>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</si>
  <si>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</si>
  <si>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</si>
  <si>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</si>
  <si>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</si>
  <si>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</si>
  <si>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</si>
  <si>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</si>
  <si>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</si>
  <si>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</si>
  <si>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</si>
  <si>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</si>
  <si>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</si>
  <si>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</si>
  <si>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</si>
  <si>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</si>
  <si>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</si>
  <si>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</si>
  <si>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</si>
  <si>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</si>
  <si>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</si>
  <si>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</si>
  <si>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</si>
  <si>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</si>
  <si>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</si>
  <si>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</si>
  <si>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</si>
  <si>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</si>
  <si>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</si>
  <si>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</si>
  <si>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</si>
  <si>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</si>
  <si>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</si>
  <si>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</si>
  <si>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</si>
  <si>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</si>
  <si>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</si>
  <si>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</si>
  <si>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</si>
  <si>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</si>
  <si>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</si>
  <si>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</si>
  <si>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</si>
  <si>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</si>
  <si>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</si>
  <si>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</si>
  <si>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</si>
  <si>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</si>
  <si>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</si>
  <si>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</si>
  <si>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</si>
  <si>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</si>
  <si>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</si>
  <si>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</si>
  <si>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</si>
  <si>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</si>
  <si>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</si>
  <si>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</si>
  <si>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</si>
  <si>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</si>
  <si>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</si>
  <si>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</si>
  <si>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</si>
  <si>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</si>
  <si>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</si>
  <si>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</si>
  <si>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</si>
  <si>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</si>
  <si>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</si>
  <si>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</si>
  <si>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</si>
  <si>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</si>
  <si>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</si>
  <si>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</si>
  <si>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</si>
  <si>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</si>
  <si>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</si>
  <si>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</si>
  <si>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</si>
  <si>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</si>
  <si>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</si>
  <si>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</si>
  <si>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</si>
  <si>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</si>
  <si>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</si>
  <si>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</si>
  <si>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</si>
  <si>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</si>
  <si>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</si>
  <si>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</si>
  <si>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</si>
  <si>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</si>
  <si>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</si>
  <si>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</si>
  <si>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</si>
  <si>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</si>
  <si>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</si>
  <si>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</si>
  <si>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</si>
  <si>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</si>
  <si>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</si>
  <si>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</si>
  <si>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</si>
  <si>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</si>
  <si>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</si>
  <si>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</si>
  <si>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</si>
  <si>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</si>
  <si>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</si>
  <si>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</si>
  <si>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</si>
  <si>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</si>
  <si>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</si>
  <si>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</si>
  <si>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</si>
  <si>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</si>
  <si>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</si>
  <si>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</si>
  <si>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</si>
  <si>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</si>
  <si>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</si>
  <si>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</si>
  <si>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</si>
  <si>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</si>
  <si>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</si>
  <si>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</si>
  <si>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</si>
  <si>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</si>
  <si>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</si>
  <si>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</si>
  <si>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</si>
  <si>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</si>
  <si>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</si>
  <si>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</si>
  <si>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</si>
  <si>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</si>
  <si>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</si>
  <si>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</si>
  <si>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</si>
  <si>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</si>
  <si>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</si>
  <si>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</si>
  <si>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</si>
  <si>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</si>
  <si>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</si>
  <si>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</si>
  <si>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</si>
  <si>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</si>
  <si>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</si>
  <si>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</si>
  <si>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</si>
  <si>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</si>
  <si>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</si>
  <si>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</si>
  <si>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</si>
  <si>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</si>
  <si>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</si>
  <si>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</si>
  <si>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</si>
  <si>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</si>
  <si>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</si>
  <si>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</si>
  <si>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</si>
  <si>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</si>
  <si>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</si>
  <si>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</si>
  <si>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</si>
  <si>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</si>
  <si>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</si>
  <si>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</si>
  <si>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</si>
  <si>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</si>
  <si>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</si>
  <si>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</si>
  <si>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</si>
  <si>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</si>
  <si>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</si>
  <si>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</si>
  <si>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</si>
  <si>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</si>
  <si>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</si>
  <si>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</si>
  <si>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</si>
  <si>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</si>
  <si>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</si>
  <si>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</si>
  <si>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</si>
  <si>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</si>
  <si>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</si>
  <si>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</si>
  <si>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</si>
  <si>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</si>
  <si>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</si>
  <si>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</si>
  <si>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</si>
  <si>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</si>
  <si>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</si>
  <si>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</si>
  <si>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</si>
  <si>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</si>
  <si>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</si>
  <si>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</si>
  <si>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</si>
  <si>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</si>
  <si>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</si>
  <si>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</si>
  <si>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</si>
  <si>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</si>
  <si>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</si>
  <si>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</si>
  <si>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</si>
  <si>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</si>
  <si>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</si>
  <si>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</si>
  <si>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</si>
  <si>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</si>
  <si>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</si>
  <si>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</si>
  <si>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</si>
  <si>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</si>
  <si>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</si>
  <si>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</si>
  <si>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</si>
  <si>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</si>
  <si>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</si>
  <si>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</si>
  <si>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</si>
  <si>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</si>
  <si>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</si>
  <si>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</si>
  <si>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</si>
  <si>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</si>
  <si>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</si>
  <si>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</si>
  <si>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</si>
  <si>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</si>
  <si>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</si>
  <si>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</si>
  <si>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</si>
  <si>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</si>
  <si>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</si>
  <si>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</si>
  <si>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</si>
  <si>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</si>
  <si>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</si>
  <si>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</si>
  <si>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</si>
  <si>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</si>
  <si>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</si>
  <si>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</si>
  <si>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</si>
  <si>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</si>
  <si>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</si>
  <si>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</si>
  <si>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</si>
  <si>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</si>
  <si>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</si>
  <si>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</si>
  <si>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</si>
  <si>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</si>
  <si>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</si>
  <si>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</si>
  <si>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</si>
  <si>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</si>
  <si>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</si>
  <si>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</si>
  <si>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</si>
  <si>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</si>
  <si>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</si>
  <si>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</si>
  <si>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</si>
  <si>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</si>
  <si>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</si>
  <si>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</si>
  <si>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</si>
  <si>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</si>
  <si>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</si>
  <si>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</si>
  <si>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</si>
  <si>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</si>
  <si>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</si>
  <si>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</si>
  <si>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</si>
  <si>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</si>
  <si>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</si>
  <si>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</si>
  <si>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</si>
  <si>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</si>
  <si>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</si>
  <si>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</si>
  <si>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</si>
  <si>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</si>
  <si>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</si>
  <si>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</si>
  <si>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</si>
  <si>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</si>
  <si>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</si>
  <si>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</si>
  <si>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</si>
  <si>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</si>
  <si>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</si>
  <si>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</si>
  <si>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</si>
  <si>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</si>
  <si>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</si>
  <si>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</si>
  <si>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</si>
  <si>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</si>
  <si>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</si>
  <si>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</si>
  <si>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</si>
  <si>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</si>
  <si>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</si>
  <si>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</si>
  <si>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</si>
  <si>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</si>
  <si>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</si>
  <si>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</si>
  <si>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</si>
  <si>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</si>
  <si>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</si>
  <si>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</si>
  <si>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</si>
  <si>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</si>
  <si>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</si>
  <si>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</si>
  <si>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</si>
  <si>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</si>
  <si>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</si>
  <si>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</si>
  <si>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</si>
  <si>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</si>
  <si>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</si>
  <si>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</si>
  <si>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</si>
  <si>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</si>
  <si>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</si>
  <si>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</si>
  <si>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</si>
  <si>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</si>
  <si>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</si>
  <si>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</si>
  <si>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</si>
  <si>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</si>
  <si>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</si>
  <si>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</si>
  <si>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</si>
  <si>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</si>
  <si>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</si>
  <si>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</si>
  <si>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</si>
  <si>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</si>
  <si>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</si>
  <si>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</si>
  <si>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</si>
  <si>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</si>
  <si>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</si>
  <si>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</si>
  <si>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</si>
  <si>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</si>
  <si>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</si>
  <si>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</si>
  <si>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</si>
  <si>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</si>
  <si>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</si>
  <si>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</si>
  <si>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</si>
  <si>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</si>
  <si>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</si>
  <si>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</si>
  <si>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</si>
  <si>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</si>
  <si>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</si>
  <si>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</si>
  <si>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</si>
  <si>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</si>
  <si>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</si>
  <si>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</si>
  <si>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</si>
  <si>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</si>
  <si>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</si>
  <si>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</si>
  <si>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</si>
  <si>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</si>
  <si>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</si>
  <si>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</si>
  <si>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</si>
  <si>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</si>
  <si>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</si>
  <si>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</si>
  <si>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</si>
  <si>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</si>
  <si>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</si>
  <si>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</si>
  <si>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</si>
  <si>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</si>
  <si>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</si>
  <si>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</si>
  <si>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</si>
  <si>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</si>
  <si>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</si>
  <si>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</si>
  <si>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</si>
  <si>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</si>
  <si>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</si>
  <si>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</si>
  <si>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</si>
  <si>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</si>
  <si>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</si>
  <si>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</si>
  <si>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</si>
  <si>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</si>
  <si>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</si>
  <si>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</si>
  <si>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</si>
  <si>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</si>
  <si>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</si>
  <si>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</si>
  <si>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</si>
  <si>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</si>
  <si>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</si>
  <si>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</si>
  <si>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</si>
  <si>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</si>
  <si>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</si>
  <si>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</si>
  <si>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</si>
  <si>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</si>
  <si>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</si>
  <si>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</si>
  <si>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</si>
  <si>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</si>
  <si>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</si>
  <si>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</si>
  <si>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</si>
  <si>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</si>
  <si>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</si>
  <si>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</si>
  <si>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</si>
  <si>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</si>
  <si>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</si>
  <si>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</si>
  <si>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</si>
  <si>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</si>
  <si>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</si>
  <si>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</si>
  <si>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</si>
  <si>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</si>
  <si>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</si>
  <si>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</si>
  <si>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</si>
  <si>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</si>
  <si>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</si>
  <si>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</si>
  <si>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</si>
  <si>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</si>
  <si>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</si>
  <si>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</si>
  <si>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</si>
  <si>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</si>
  <si>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</si>
  <si>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</si>
  <si>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</si>
  <si>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</si>
  <si>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</si>
  <si>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</si>
  <si>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</si>
  <si>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</si>
  <si>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</si>
  <si>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</si>
  <si>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</si>
  <si>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</si>
  <si>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</si>
  <si>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</si>
  <si>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</si>
  <si>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</si>
  <si>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</si>
  <si>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</si>
  <si>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</si>
  <si>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</si>
  <si>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</si>
  <si>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</si>
  <si>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</si>
  <si>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</si>
  <si>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</si>
  <si>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</si>
  <si>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</si>
  <si>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</si>
  <si>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</si>
  <si>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</si>
  <si>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</si>
  <si>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</si>
  <si>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</si>
  <si>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</si>
  <si>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</si>
  <si>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</si>
  <si>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</si>
  <si>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</si>
  <si>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</si>
  <si>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</si>
  <si>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</si>
  <si>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</si>
  <si>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</si>
  <si>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</si>
  <si>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</si>
  <si>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</si>
  <si>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</si>
  <si>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</si>
  <si>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</si>
  <si>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</si>
  <si>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</si>
  <si>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</si>
  <si>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</si>
  <si>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</si>
  <si>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</si>
  <si>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</si>
  <si>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</si>
  <si>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</si>
  <si>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</si>
  <si>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</si>
  <si>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</si>
  <si>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</si>
  <si>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</si>
  <si>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</si>
  <si>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</si>
  <si>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</si>
  <si>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</si>
  <si>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</si>
  <si>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</si>
  <si>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</si>
  <si>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</si>
  <si>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</si>
  <si>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</si>
  <si>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</si>
  <si>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</si>
  <si>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</si>
  <si>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</si>
  <si>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</si>
  <si>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</si>
  <si>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</si>
  <si>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</si>
  <si>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</si>
  <si>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</si>
  <si>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</si>
  <si>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</si>
  <si>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</si>
  <si>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</si>
  <si>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</si>
  <si>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</si>
  <si>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</si>
  <si>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</si>
  <si>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</si>
  <si>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</si>
  <si>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</si>
  <si>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</si>
  <si>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</si>
  <si>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</si>
  <si>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</si>
  <si>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</si>
  <si>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</si>
  <si>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</si>
  <si>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</si>
  <si>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</si>
  <si>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</si>
  <si>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</si>
  <si>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</si>
  <si>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</si>
  <si>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</si>
  <si>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</si>
  <si>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</si>
  <si>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</si>
  <si>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</si>
  <si>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</si>
  <si>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</si>
  <si>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</si>
  <si>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</si>
  <si>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</si>
  <si>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</si>
  <si>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</si>
  <si>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</si>
  <si>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</si>
  <si>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</si>
  <si>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</si>
  <si>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</si>
  <si>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</si>
  <si>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</si>
  <si>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</si>
  <si>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</si>
  <si>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</si>
  <si>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</si>
  <si>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</si>
  <si>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</si>
  <si>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</si>
  <si>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</si>
  <si>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</si>
  <si>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</si>
  <si>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</si>
  <si>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</si>
  <si>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</si>
  <si>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</si>
  <si>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</si>
  <si>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</si>
  <si>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</si>
  <si>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</si>
  <si>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</si>
  <si>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</si>
  <si>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</si>
  <si>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</si>
  <si>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</si>
  <si>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</si>
  <si>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</si>
  <si>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</si>
  <si>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</si>
  <si>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</si>
  <si>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</si>
  <si>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</si>
  <si>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</si>
  <si>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</si>
  <si>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</si>
  <si>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</si>
  <si>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</si>
  <si>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</si>
  <si>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</si>
  <si>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</si>
  <si>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</si>
  <si>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</si>
  <si>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</si>
  <si>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</si>
  <si>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</si>
  <si>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</si>
  <si>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</si>
  <si>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</si>
  <si>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</si>
  <si>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</si>
  <si>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</si>
  <si>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</si>
  <si>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</si>
  <si>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</si>
  <si>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</si>
  <si>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</si>
  <si>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</si>
  <si>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</si>
  <si>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</si>
  <si>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</si>
  <si>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</si>
  <si>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</si>
  <si>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</si>
  <si>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</si>
  <si>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</si>
  <si>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</si>
  <si>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</si>
  <si>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</si>
  <si>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</si>
  <si>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</si>
  <si>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</si>
  <si>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</si>
  <si>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</si>
  <si>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</si>
  <si>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</si>
  <si>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</si>
  <si>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</si>
  <si>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</si>
  <si>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</si>
  <si>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</si>
  <si>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</si>
  <si>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</si>
  <si>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</si>
  <si>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</si>
  <si>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</si>
  <si>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</si>
  <si>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</si>
  <si>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</si>
  <si>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</si>
  <si>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</si>
  <si>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</si>
  <si>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</si>
  <si>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</si>
  <si>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</si>
  <si>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</si>
  <si>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</si>
  <si>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</si>
  <si>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</si>
  <si>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</si>
  <si>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</si>
  <si>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</si>
  <si>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</si>
  <si>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</si>
  <si>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</si>
  <si>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</si>
  <si>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</si>
  <si>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</si>
  <si>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</si>
  <si>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</si>
  <si>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</si>
  <si>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</si>
  <si>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</si>
  <si>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</si>
  <si>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</si>
  <si>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</si>
  <si>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</si>
  <si>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</si>
  <si>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</si>
  <si>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</si>
  <si>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</si>
  <si>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</si>
  <si>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</si>
  <si>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</si>
  <si>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</si>
  <si>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</si>
  <si>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</si>
  <si>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</si>
  <si>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</si>
  <si>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</si>
  <si>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</si>
  <si>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</si>
  <si>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</si>
  <si>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</si>
  <si>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</si>
  <si>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</si>
  <si>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</si>
  <si>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</si>
  <si>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</si>
  <si>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</si>
  <si>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</si>
  <si>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</si>
  <si>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</si>
  <si>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</si>
  <si>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</si>
  <si>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</si>
  <si>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</si>
  <si>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</si>
  <si>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</si>
  <si>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</si>
  <si>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</si>
  <si>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</si>
  <si>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</si>
  <si>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</si>
  <si>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</si>
  <si>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</si>
  <si>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</si>
  <si>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</si>
  <si>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</si>
  <si>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</si>
  <si>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</si>
  <si>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</si>
  <si>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</si>
  <si>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</si>
  <si>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</si>
  <si>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</si>
  <si>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</si>
  <si>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</si>
  <si>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</si>
  <si>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</si>
  <si>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</si>
  <si>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</si>
  <si>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</si>
  <si>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</si>
  <si>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</si>
  <si>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</si>
  <si>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</si>
  <si>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</si>
  <si>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</si>
  <si>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</si>
  <si>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</si>
  <si>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</si>
  <si>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</si>
  <si>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</si>
  <si>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</si>
  <si>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</si>
  <si>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</si>
  <si>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</si>
  <si>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</si>
  <si>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</si>
  <si>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</si>
  <si>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</si>
  <si>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</si>
  <si>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</si>
  <si>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</si>
  <si>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</si>
  <si>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</si>
  <si>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</si>
  <si>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</si>
  <si>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</si>
  <si>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</si>
  <si>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</si>
  <si>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</si>
  <si>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</si>
  <si>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</si>
  <si>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</si>
  <si>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</si>
  <si>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</si>
  <si>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</si>
  <si>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</si>
  <si>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</si>
  <si>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</si>
  <si>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</si>
  <si>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</si>
  <si>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</si>
  <si>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</si>
  <si>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</si>
  <si>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</si>
  <si>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</si>
  <si>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</si>
  <si>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</si>
  <si>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</si>
  <si>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</si>
  <si>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</si>
  <si>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</si>
  <si>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</si>
  <si>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</si>
  <si>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</si>
  <si>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</si>
  <si>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</si>
  <si>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</si>
  <si>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</si>
  <si>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</si>
  <si>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</si>
  <si>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</si>
  <si>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</si>
  <si>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</si>
  <si>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</si>
  <si>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</si>
  <si>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</si>
  <si>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</si>
  <si>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</si>
  <si>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</si>
  <si>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</si>
  <si>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</si>
  <si>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</si>
  <si>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</si>
  <si>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</si>
  <si>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</si>
  <si>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</si>
  <si>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</si>
  <si>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</si>
  <si>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</si>
  <si>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</si>
  <si>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</si>
  <si>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</si>
  <si>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</si>
  <si>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</si>
  <si>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</si>
  <si>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</si>
  <si>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</si>
  <si>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</si>
  <si>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</si>
  <si>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</si>
  <si>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</si>
  <si>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</si>
  <si>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</si>
  <si>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</si>
  <si>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</si>
  <si>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</si>
  <si>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</si>
  <si>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</si>
  <si>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</si>
  <si>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</si>
  <si>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</si>
  <si>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</si>
  <si>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</si>
  <si>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</si>
  <si>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</si>
  <si>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</si>
  <si>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</si>
  <si>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</si>
  <si>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</si>
  <si>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</si>
  <si>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</si>
  <si>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</si>
  <si>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</si>
  <si>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</si>
  <si>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</si>
  <si>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</si>
  <si>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</si>
  <si>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</si>
  <si>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</si>
  <si>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</si>
  <si>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</si>
  <si>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</si>
  <si>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</si>
  <si>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</si>
  <si>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</si>
  <si>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</si>
  <si>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</si>
  <si>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</si>
  <si>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</si>
  <si>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</si>
  <si>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</si>
  <si>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</si>
  <si>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</si>
  <si>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</si>
  <si>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</si>
  <si>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</si>
  <si>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</si>
  <si>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</si>
  <si>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</si>
  <si>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</si>
  <si>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</si>
  <si>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</si>
  <si>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</si>
  <si>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</si>
  <si>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</si>
  <si>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</si>
  <si>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</si>
  <si>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</si>
  <si>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</si>
  <si>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</si>
  <si>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</si>
  <si>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</si>
  <si>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</si>
  <si>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</si>
  <si>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</si>
  <si>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</si>
  <si>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</si>
  <si>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</si>
  <si>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</si>
  <si>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</si>
  <si>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</si>
  <si>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</si>
  <si>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</si>
  <si>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</si>
  <si>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</si>
  <si>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</si>
  <si>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</si>
  <si>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</si>
  <si>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</si>
  <si>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</si>
  <si>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</si>
  <si>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</si>
  <si>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</si>
  <si>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</si>
  <si>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</si>
  <si>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</si>
  <si>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</si>
  <si>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</si>
  <si>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</si>
  <si>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</si>
  <si>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</si>
  <si>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</si>
  <si>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</si>
  <si>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</si>
  <si>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</si>
  <si>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</si>
  <si>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</si>
  <si>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</si>
  <si>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</si>
  <si>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</si>
  <si>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</si>
  <si>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</si>
  <si>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</si>
  <si>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</si>
  <si>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</si>
  <si>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</si>
  <si>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</si>
  <si>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</si>
  <si>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</si>
  <si>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</si>
  <si>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</si>
  <si>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</si>
  <si>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</si>
  <si>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</si>
  <si>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</si>
  <si>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</si>
  <si>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</si>
  <si>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</si>
  <si>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</si>
  <si>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</si>
  <si>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</si>
  <si>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</si>
  <si>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</si>
  <si>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</si>
  <si>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</si>
  <si>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</si>
  <si>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</si>
  <si>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</si>
  <si>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</si>
  <si>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</si>
  <si>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</si>
  <si>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</si>
  <si>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</si>
  <si>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</si>
  <si>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</si>
  <si>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</si>
  <si>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</si>
  <si>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</si>
  <si>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</si>
  <si>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</si>
  <si>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</si>
  <si>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</si>
  <si>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</si>
  <si>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</si>
  <si>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</si>
  <si>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</si>
  <si>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</si>
  <si>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</si>
  <si>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</si>
  <si>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</si>
  <si>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</si>
  <si>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</si>
  <si>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</si>
  <si>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</si>
  <si>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</si>
  <si>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</si>
  <si>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</si>
  <si>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</si>
  <si>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</si>
  <si>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</si>
  <si>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</si>
  <si>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</si>
  <si>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</si>
  <si>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</si>
  <si>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</si>
  <si>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</si>
  <si>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</si>
  <si>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</si>
  <si>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</si>
  <si>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</si>
  <si>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</si>
  <si>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</si>
  <si>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</si>
  <si>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</si>
  <si>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</si>
  <si>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</si>
  <si>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</si>
  <si>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</si>
  <si>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</si>
  <si>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</si>
  <si>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</si>
  <si>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</si>
  <si>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</si>
  <si>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</si>
  <si>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</si>
  <si>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</si>
  <si>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</si>
  <si>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</si>
  <si>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</si>
  <si>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</si>
  <si>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</si>
  <si>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</si>
  <si>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</si>
  <si>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</si>
  <si>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</si>
  <si>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</si>
  <si>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</si>
  <si>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</si>
  <si>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</si>
  <si>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</si>
  <si>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</si>
  <si>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</si>
  <si>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</si>
  <si>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</si>
  <si>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</si>
  <si>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</si>
  <si>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</si>
  <si>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</si>
  <si>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</si>
  <si>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</si>
  <si>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</si>
  <si>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</si>
  <si>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</si>
  <si>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</si>
  <si>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</si>
  <si>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</si>
  <si>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</si>
  <si>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</si>
  <si>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</si>
  <si>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</si>
  <si>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</si>
  <si>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</si>
  <si>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</si>
  <si>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</si>
  <si>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</si>
  <si>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</si>
  <si>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</si>
  <si>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</si>
  <si>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</si>
  <si>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</si>
  <si>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</si>
  <si>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</si>
  <si>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</si>
  <si>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</si>
  <si>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</si>
  <si>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</si>
  <si>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</si>
  <si>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</si>
  <si>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</si>
  <si>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</si>
  <si>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</si>
  <si>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</si>
  <si>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</si>
  <si>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</si>
  <si>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</si>
  <si>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</si>
  <si>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</si>
  <si>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</si>
  <si>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</si>
  <si>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</si>
  <si>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</si>
  <si>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</si>
  <si>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</si>
  <si>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</si>
  <si>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</si>
  <si>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</si>
  <si>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</si>
  <si>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</si>
  <si>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</si>
  <si>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</si>
  <si>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</si>
  <si>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</si>
  <si>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</si>
  <si>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</si>
  <si>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</si>
  <si>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</si>
  <si>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</si>
  <si>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</si>
  <si>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</si>
  <si>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</si>
  <si>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</si>
  <si>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</si>
  <si>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</si>
  <si>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</si>
  <si>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</si>
  <si>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</si>
  <si>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</si>
  <si>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</si>
  <si>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</si>
  <si>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</si>
  <si>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</si>
  <si>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</si>
  <si>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</si>
  <si>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</si>
  <si>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</si>
  <si>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</si>
  <si>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</si>
  <si>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</si>
  <si>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</si>
  <si>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</si>
  <si>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</si>
  <si>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</si>
  <si>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</si>
  <si>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</si>
  <si>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</si>
  <si>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</si>
  <si>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</si>
  <si>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</si>
  <si>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</si>
  <si>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</si>
  <si>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</si>
  <si>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</si>
  <si>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</si>
  <si>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</si>
  <si>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</si>
  <si>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</si>
  <si>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</si>
  <si>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</si>
  <si>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</si>
  <si>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</si>
  <si>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</si>
  <si>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</si>
  <si>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</si>
  <si>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</si>
  <si>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</si>
  <si>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</si>
  <si>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</si>
  <si>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</si>
  <si>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</si>
  <si>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</si>
  <si>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</si>
  <si>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</si>
  <si>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</si>
  <si>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</si>
  <si>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</si>
  <si>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</si>
  <si>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</si>
  <si>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</si>
  <si>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</si>
  <si>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</si>
  <si>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</si>
  <si>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</si>
  <si>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</si>
  <si>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</si>
  <si>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</si>
  <si>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</si>
  <si>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</si>
  <si>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</si>
  <si>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</si>
  <si>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</si>
  <si>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</si>
  <si>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</si>
  <si>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</si>
  <si>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</si>
  <si>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</si>
  <si>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</si>
  <si>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</si>
  <si>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</si>
  <si>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</si>
  <si>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</si>
  <si>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</si>
  <si>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</si>
  <si>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</si>
  <si>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</si>
  <si>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</si>
  <si>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</si>
  <si>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</si>
  <si>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</si>
  <si>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</si>
  <si>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</si>
  <si>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</si>
  <si>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</si>
  <si>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</si>
  <si>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</si>
  <si>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</si>
  <si>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</si>
  <si>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</si>
  <si>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</si>
  <si>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</si>
  <si>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</si>
  <si>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</si>
  <si>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</si>
  <si>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</si>
  <si>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</si>
  <si>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</si>
  <si>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</si>
  <si>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</si>
  <si>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</si>
  <si>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</si>
  <si>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</si>
  <si>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</si>
  <si>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</si>
  <si>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</si>
  <si>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</si>
  <si>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</si>
  <si>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</si>
  <si>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</si>
  <si>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</si>
  <si>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</si>
  <si>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</si>
  <si>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</si>
  <si>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</si>
  <si>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</si>
  <si>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</si>
  <si>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</si>
  <si>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</si>
  <si>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</si>
  <si>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</si>
  <si>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</si>
  <si>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</si>
  <si>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</si>
  <si>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</si>
  <si>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</si>
  <si>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</si>
  <si>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</si>
  <si>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</si>
  <si>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</si>
  <si>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</si>
  <si>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</si>
  <si>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</si>
  <si>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</si>
  <si>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</si>
  <si>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</si>
  <si>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</si>
  <si>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</si>
  <si>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</si>
  <si>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</si>
  <si>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</si>
  <si>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</si>
  <si>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</si>
  <si>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</si>
  <si>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</si>
  <si>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</si>
  <si>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</si>
  <si>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</si>
  <si>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</si>
  <si>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</si>
  <si>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</si>
  <si>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</si>
  <si>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</si>
  <si>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</si>
  <si>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</si>
  <si>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</si>
  <si>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</si>
  <si>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</si>
  <si>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</si>
  <si>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</si>
  <si>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</si>
  <si>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</si>
  <si>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</si>
  <si>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</si>
  <si>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</si>
  <si>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</si>
  <si>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</si>
  <si>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</si>
  <si>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</si>
  <si>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</si>
  <si>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</si>
  <si>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</si>
  <si>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</si>
  <si>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</si>
  <si>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</si>
  <si>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</si>
  <si>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</si>
  <si>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</si>
  <si>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</si>
  <si>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</si>
  <si>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</si>
  <si>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</si>
  <si>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</si>
  <si>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</si>
  <si>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</si>
  <si>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</si>
  <si>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</si>
  <si>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</si>
  <si>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</si>
  <si>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</si>
  <si>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</si>
  <si>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</si>
  <si>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</si>
  <si>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</si>
  <si>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</si>
  <si>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</si>
  <si>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</si>
  <si>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</si>
  <si>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</si>
  <si>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</si>
  <si>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</si>
  <si>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</si>
  <si>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</si>
  <si>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</si>
  <si>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</si>
  <si>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</si>
  <si>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</si>
  <si>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</si>
  <si>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</si>
  <si>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</si>
  <si>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</si>
  <si>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</si>
  <si>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</si>
  <si>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</si>
  <si>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</si>
  <si>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</si>
  <si>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</si>
  <si>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</si>
  <si>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</si>
  <si>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</si>
  <si>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</si>
  <si>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</si>
  <si>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</si>
  <si>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</si>
  <si>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</si>
  <si>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</si>
  <si>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</si>
  <si>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</si>
  <si>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</si>
  <si>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</si>
  <si>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</si>
  <si>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</si>
  <si>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</si>
  <si>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</si>
  <si>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</si>
  <si>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</si>
  <si>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</si>
  <si>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</si>
  <si>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</si>
  <si>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</si>
  <si>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</si>
  <si>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</si>
  <si>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</si>
  <si>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</si>
  <si>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</si>
  <si>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</si>
  <si>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</si>
  <si>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</si>
  <si>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</si>
  <si>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</si>
  <si>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</si>
  <si>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</si>
  <si>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</si>
  <si>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</si>
  <si>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</si>
  <si>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</si>
  <si>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</si>
  <si>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</si>
  <si>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</si>
  <si>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</si>
  <si>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</si>
  <si>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</si>
  <si>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</si>
  <si>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</si>
  <si>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</si>
  <si>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</si>
  <si>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</si>
  <si>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</si>
  <si>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</si>
  <si>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</si>
  <si>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</si>
  <si>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</si>
  <si>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</si>
  <si>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</si>
  <si>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</si>
  <si>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</si>
  <si>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</si>
  <si>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</si>
  <si>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</si>
  <si>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</si>
  <si>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</si>
  <si>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</si>
  <si>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</si>
  <si>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</si>
  <si>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</si>
  <si>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</si>
  <si>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</si>
  <si>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</si>
  <si>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</si>
  <si>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</si>
  <si>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</si>
  <si>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</si>
  <si>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</si>
  <si>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</si>
  <si>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</si>
  <si>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</si>
  <si>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</si>
  <si>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</si>
  <si>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</si>
  <si>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</si>
  <si>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</si>
  <si>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</si>
  <si>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</si>
  <si>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</si>
  <si>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</si>
  <si>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</si>
  <si>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</si>
  <si>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</si>
  <si>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</si>
  <si>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</si>
  <si>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</si>
  <si>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</si>
  <si>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</si>
  <si>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</si>
  <si>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</si>
  <si>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</si>
  <si>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</si>
  <si>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</si>
  <si>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</si>
  <si>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</si>
  <si>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</si>
  <si>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</si>
  <si>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</si>
  <si>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</si>
  <si>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</si>
  <si>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</si>
  <si>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</si>
  <si>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</si>
  <si>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</si>
  <si>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</si>
  <si>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</si>
  <si>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</si>
  <si>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</si>
  <si>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</si>
  <si>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</si>
  <si>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</si>
  <si>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</si>
  <si>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</si>
  <si>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</si>
  <si>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</si>
  <si>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</si>
  <si>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</si>
  <si>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</si>
  <si>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</si>
  <si>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</si>
  <si>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</si>
  <si>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</si>
  <si>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</si>
  <si>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</si>
  <si>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</si>
  <si>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</si>
  <si>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</si>
  <si>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</si>
  <si>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</si>
  <si>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</si>
  <si>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</si>
  <si>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</si>
  <si>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</si>
  <si>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</si>
  <si>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</si>
  <si>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</si>
  <si>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</si>
  <si>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</si>
  <si>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</si>
  <si>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</si>
  <si>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</si>
  <si>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</si>
  <si>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</si>
  <si>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</si>
  <si>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</si>
  <si>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</si>
  <si>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</si>
  <si>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</si>
  <si>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</si>
  <si>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</si>
  <si>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</si>
  <si>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</si>
  <si>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</si>
  <si>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</si>
  <si>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</si>
  <si>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</si>
  <si>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</si>
  <si>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</si>
  <si>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</si>
  <si>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</si>
  <si>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</si>
  <si>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</si>
  <si>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</si>
  <si>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</si>
  <si>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</si>
  <si>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</si>
  <si>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</si>
  <si>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</si>
  <si>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</si>
  <si>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</si>
  <si>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</si>
  <si>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</si>
  <si>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</si>
  <si>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</si>
  <si>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</si>
  <si>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</si>
  <si>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</si>
  <si>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</si>
  <si>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</si>
  <si>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</si>
  <si>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</si>
  <si>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</si>
  <si>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</si>
  <si>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</si>
  <si>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</si>
  <si>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</si>
  <si>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</si>
  <si>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</si>
  <si>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</si>
  <si>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</si>
  <si>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</si>
  <si>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</si>
  <si>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</si>
  <si>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</si>
  <si>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</si>
  <si>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</si>
  <si>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</si>
  <si>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</si>
  <si>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</si>
  <si>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</si>
  <si>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</si>
  <si>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</si>
  <si>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</si>
  <si>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</si>
  <si>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</si>
  <si>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</si>
  <si>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</si>
  <si>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</si>
  <si>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</si>
  <si>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</si>
  <si>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</si>
  <si>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</si>
  <si>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</si>
  <si>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</si>
  <si>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</si>
  <si>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</si>
  <si>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</si>
  <si>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</si>
  <si>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</si>
  <si>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</si>
  <si>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</si>
  <si>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</si>
  <si>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</si>
  <si>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</si>
  <si>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</si>
  <si>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</si>
  <si>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</si>
  <si>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</si>
  <si>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</si>
  <si>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</si>
  <si>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</si>
  <si>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</si>
  <si>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</si>
  <si>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</si>
  <si>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</si>
  <si>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</si>
  <si>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</si>
  <si>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</si>
  <si>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</si>
  <si>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</si>
  <si>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</si>
  <si>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</si>
  <si>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</si>
  <si>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</si>
  <si>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</si>
  <si>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</si>
  <si>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</si>
  <si>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</si>
  <si>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</si>
  <si>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</si>
  <si>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</si>
  <si>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</si>
  <si>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</si>
  <si>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</si>
  <si>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</si>
  <si>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</si>
  <si>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</si>
  <si>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</si>
  <si>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</si>
  <si>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</si>
  <si>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</si>
  <si>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</si>
  <si>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</si>
  <si>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</si>
  <si>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</si>
  <si>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</si>
  <si>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</si>
  <si>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</si>
  <si>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</si>
  <si>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</si>
  <si>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</si>
  <si>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</si>
  <si>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</si>
  <si>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</si>
  <si>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</si>
  <si>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</si>
  <si>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</si>
  <si>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</si>
  <si>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</si>
  <si>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</si>
  <si>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</si>
  <si>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</si>
  <si>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</si>
  <si>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</si>
  <si>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</si>
  <si>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</si>
  <si>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</si>
  <si>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</si>
  <si>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</si>
  <si>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</si>
  <si>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</si>
  <si>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</si>
  <si>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</si>
  <si>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</si>
  <si>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</si>
  <si>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</si>
  <si>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</si>
  <si>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</si>
  <si>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</si>
  <si>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</si>
  <si>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</si>
  <si>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</si>
  <si>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</si>
  <si>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</si>
  <si>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</si>
  <si>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</si>
  <si>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</si>
  <si>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</si>
  <si>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</si>
  <si>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</si>
  <si>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</si>
  <si>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</si>
  <si>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</si>
  <si>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</si>
  <si>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</si>
  <si>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</si>
  <si>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</si>
  <si>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</si>
  <si>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</si>
  <si>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</si>
  <si>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</si>
  <si>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</si>
  <si>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</si>
  <si>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</si>
  <si>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</si>
  <si>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</si>
  <si>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</si>
  <si>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</si>
  <si>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</si>
  <si>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</si>
  <si>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</si>
  <si>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</si>
  <si>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</si>
  <si>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</si>
  <si>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</si>
  <si>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</si>
  <si>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</si>
  <si>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</si>
  <si>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</si>
  <si>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</si>
  <si>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</si>
  <si>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</si>
  <si>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</si>
  <si>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</si>
  <si>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</si>
  <si>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</si>
  <si>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</si>
  <si>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</si>
  <si>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</si>
  <si>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</si>
  <si>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</si>
  <si>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</si>
  <si>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</si>
  <si>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</si>
  <si>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</si>
  <si>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</si>
  <si>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</si>
  <si>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</si>
  <si>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</si>
  <si>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</si>
  <si>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</si>
  <si>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</si>
  <si>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</si>
  <si>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</si>
  <si>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</si>
  <si>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</si>
  <si>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</si>
  <si>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</si>
  <si>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</si>
  <si>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</si>
  <si>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</si>
  <si>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</si>
  <si>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</si>
  <si>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</si>
  <si>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</si>
  <si>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</si>
  <si>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</si>
  <si>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</si>
  <si>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</si>
  <si>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</si>
  <si>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</si>
  <si>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</si>
  <si>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</si>
  <si>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</si>
  <si>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</si>
  <si>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</si>
  <si>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</si>
  <si>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</si>
  <si>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</si>
  <si>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</si>
  <si>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</si>
  <si>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</si>
  <si>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</si>
  <si>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</si>
  <si>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</si>
  <si>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</si>
  <si>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</si>
  <si>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</si>
  <si>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</si>
  <si>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</si>
  <si>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</si>
  <si>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</si>
  <si>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</si>
  <si>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</si>
  <si>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</si>
  <si>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</si>
  <si>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</si>
  <si>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</si>
  <si>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</si>
  <si>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</si>
  <si>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</si>
  <si>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</si>
  <si>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</si>
  <si>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</si>
  <si>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</si>
  <si>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</si>
  <si>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</si>
  <si>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</si>
  <si>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</si>
  <si>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</si>
  <si>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</si>
  <si>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</si>
  <si>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</si>
  <si>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</si>
  <si>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</si>
  <si>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</si>
  <si>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</si>
  <si>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</si>
  <si>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</si>
  <si>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</si>
  <si>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</si>
  <si>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</si>
  <si>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</si>
  <si>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</si>
  <si>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</si>
  <si>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</si>
  <si>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</si>
  <si>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</si>
  <si>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</si>
  <si>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</si>
  <si>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</si>
  <si>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</si>
  <si>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</si>
  <si>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</si>
  <si>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</si>
  <si>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</si>
  <si>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</si>
  <si>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</si>
  <si>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</si>
  <si>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</si>
  <si>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</si>
  <si>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</si>
  <si>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</si>
  <si>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</si>
  <si>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</si>
  <si>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</si>
  <si>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</si>
  <si>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</si>
  <si>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</si>
  <si>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</si>
  <si>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</si>
  <si>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</si>
  <si>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</si>
  <si>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</si>
  <si>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</si>
  <si>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</si>
  <si>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</si>
  <si>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</si>
  <si>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</si>
  <si>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</si>
  <si>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</si>
  <si>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</si>
  <si>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</si>
  <si>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</si>
  <si>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</si>
  <si>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</si>
  <si>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</si>
  <si>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</si>
  <si>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</si>
  <si>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</si>
  <si>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</si>
  <si>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</si>
  <si>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</si>
  <si>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</si>
  <si>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</si>
  <si>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</si>
  <si>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</si>
  <si>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</si>
  <si>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</si>
  <si>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</si>
  <si>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</si>
  <si>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</si>
  <si>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</si>
  <si>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</si>
  <si>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</si>
  <si>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</si>
  <si>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</si>
  <si>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</si>
  <si>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</si>
  <si>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</si>
  <si>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</si>
  <si>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</si>
  <si>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</si>
  <si>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</si>
  <si>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</si>
  <si>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</si>
  <si>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</si>
  <si>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</si>
  <si>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</si>
  <si>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</si>
  <si>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</si>
  <si>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</si>
  <si>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</si>
  <si>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</si>
  <si>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</si>
  <si>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</si>
  <si>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</si>
  <si>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</si>
  <si>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</si>
  <si>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</si>
  <si>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</si>
  <si>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</si>
  <si>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</si>
  <si>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</si>
  <si>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</si>
  <si>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</si>
  <si>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</si>
  <si>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</si>
  <si>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</si>
  <si>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</si>
  <si>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</si>
  <si>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</si>
  <si>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</si>
  <si>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</si>
  <si>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</si>
  <si>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</si>
  <si>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</si>
  <si>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</si>
  <si>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</si>
  <si>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</si>
  <si>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</si>
  <si>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</si>
  <si>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</si>
  <si>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</si>
  <si>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</si>
  <si>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</si>
  <si>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</si>
  <si>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</si>
  <si>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</si>
  <si>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</si>
  <si>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</si>
  <si>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</si>
  <si>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</si>
  <si>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</si>
  <si>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</si>
  <si>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</si>
  <si>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</si>
  <si>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</si>
  <si>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</si>
  <si>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</si>
  <si>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</si>
  <si>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</si>
  <si>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</si>
  <si>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</si>
  <si>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</si>
  <si>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</si>
  <si>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</si>
  <si>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</si>
  <si>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</si>
  <si>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</si>
  <si>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</si>
  <si>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</si>
  <si>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</si>
  <si>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</si>
  <si>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</si>
  <si>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</si>
  <si>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</si>
  <si>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</si>
  <si>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</si>
  <si>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</si>
  <si>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</si>
  <si>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</si>
  <si>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</si>
  <si>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</si>
  <si>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</si>
  <si>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</si>
  <si>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</si>
  <si>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</si>
  <si>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</si>
  <si>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</si>
  <si>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</si>
  <si>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</si>
  <si>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</si>
  <si>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</si>
  <si>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</si>
  <si>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</si>
  <si>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</si>
  <si>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</si>
  <si>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</si>
  <si>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</si>
  <si>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</si>
  <si>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</si>
  <si>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</si>
  <si>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</si>
  <si>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</si>
  <si>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</si>
  <si>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</si>
  <si>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</si>
  <si>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</si>
  <si>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</si>
  <si>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</si>
  <si>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</si>
  <si>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</si>
  <si>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</si>
  <si>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</si>
  <si>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</si>
  <si>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</si>
  <si>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</si>
  <si>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</si>
  <si>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</si>
  <si>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</si>
  <si>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</si>
  <si>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</si>
  <si>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</si>
  <si>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</si>
  <si>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</si>
  <si>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</si>
  <si>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</si>
  <si>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</si>
  <si>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</si>
  <si>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</si>
  <si>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</si>
  <si>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</si>
  <si>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</si>
  <si>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</si>
  <si>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</si>
  <si>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</si>
  <si>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</si>
  <si>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</si>
  <si>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</si>
  <si>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</si>
  <si>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</si>
  <si>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</si>
  <si>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</si>
  <si>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</si>
  <si>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</si>
  <si>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</si>
  <si>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</si>
  <si>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</si>
  <si>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</si>
  <si>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</si>
  <si>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</si>
  <si>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</si>
  <si>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</si>
  <si>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</si>
  <si>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</si>
  <si>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</si>
  <si>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</si>
  <si>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</si>
  <si>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</si>
  <si>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</si>
  <si>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</si>
  <si>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</si>
  <si>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</si>
  <si>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</si>
  <si>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</si>
  <si>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</si>
  <si>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</si>
  <si>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</si>
  <si>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</si>
  <si>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</si>
  <si>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</si>
  <si>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</si>
  <si>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</si>
  <si>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</si>
  <si>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</si>
  <si>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</si>
  <si>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</si>
  <si>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</si>
  <si>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</si>
  <si>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</si>
  <si>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</si>
  <si>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</si>
  <si>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</si>
  <si>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</si>
  <si>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</si>
  <si>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</si>
  <si>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</si>
  <si>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</si>
  <si>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</si>
  <si>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</si>
  <si>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</si>
  <si>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</si>
  <si>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</si>
  <si>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</si>
  <si>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</si>
  <si>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</si>
  <si>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</si>
  <si>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</si>
  <si>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</si>
  <si>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</si>
  <si>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</si>
  <si>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</si>
  <si>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</si>
  <si>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</si>
  <si>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</si>
  <si>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</si>
  <si>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</si>
  <si>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</si>
  <si>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</si>
  <si>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</si>
  <si>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</si>
  <si>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</si>
  <si>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</si>
  <si>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</si>
  <si>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</si>
  <si>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</si>
  <si>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</si>
  <si>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</si>
  <si>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</si>
  <si>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</si>
  <si>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</si>
  <si>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</si>
  <si>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</si>
  <si>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</si>
  <si>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</si>
  <si>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</si>
  <si>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</si>
  <si>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</si>
  <si>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</si>
  <si>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</si>
  <si>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</si>
  <si>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</si>
  <si>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</si>
  <si>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</si>
  <si>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</si>
  <si>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</si>
  <si>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</si>
  <si>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</si>
  <si>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</si>
  <si>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</si>
  <si>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</si>
  <si>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</si>
  <si>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</si>
  <si>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</si>
  <si>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</si>
  <si>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</si>
  <si>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</si>
  <si>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</si>
  <si>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</si>
  <si>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</si>
  <si>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</si>
  <si>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</si>
  <si>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</si>
  <si>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</si>
  <si>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</si>
  <si>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</si>
  <si>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</si>
  <si>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</si>
  <si>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</si>
  <si>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</si>
  <si>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</si>
  <si>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</si>
  <si>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</si>
  <si>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</si>
  <si>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</si>
  <si>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</si>
  <si>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</si>
  <si>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</si>
  <si>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</si>
  <si>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</si>
  <si>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</si>
  <si>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</si>
  <si>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</si>
  <si>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</si>
  <si>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</si>
  <si>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</si>
  <si>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</si>
  <si>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</si>
  <si>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</si>
  <si>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</si>
  <si>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</si>
  <si>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</si>
  <si>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</si>
  <si>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</si>
  <si>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</si>
  <si>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</si>
  <si>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</si>
  <si>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</si>
  <si>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</si>
  <si>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</si>
  <si>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</si>
  <si>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</si>
  <si>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</si>
  <si>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</si>
  <si>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</si>
  <si>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</si>
  <si>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</si>
  <si>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</si>
  <si>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</si>
  <si>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</si>
  <si>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</si>
  <si>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</si>
  <si>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</si>
  <si>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</si>
  <si>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</si>
  <si>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</si>
  <si>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</si>
  <si>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</si>
  <si>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</si>
  <si>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</si>
  <si>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</si>
  <si>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</si>
  <si>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</si>
  <si>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</si>
  <si>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</si>
  <si>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</si>
  <si>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</si>
  <si>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</si>
  <si>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</si>
  <si>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</si>
  <si>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</si>
  <si>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</si>
  <si>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</si>
  <si>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</si>
  <si>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</si>
  <si>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</si>
  <si>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</si>
  <si>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</si>
  <si>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</si>
  <si>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</si>
  <si>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</si>
  <si>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</si>
  <si>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</si>
  <si>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</si>
  <si>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</si>
  <si>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</si>
  <si>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</si>
  <si>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</si>
  <si>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</si>
  <si>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</si>
  <si>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</si>
  <si>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</si>
  <si>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</si>
  <si>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</si>
  <si>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</si>
  <si>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</si>
  <si>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</si>
  <si>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</si>
  <si>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</si>
  <si>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</si>
  <si>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</si>
  <si>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</si>
  <si>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</si>
  <si>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</si>
  <si>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</si>
  <si>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</si>
  <si>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</si>
  <si>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</si>
  <si>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</si>
  <si>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</si>
  <si>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</si>
  <si>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</si>
  <si>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</si>
  <si>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</si>
  <si>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</si>
  <si>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</si>
  <si>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</si>
  <si>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</si>
  <si>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</si>
  <si>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</si>
  <si>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</si>
  <si>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</si>
  <si>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</si>
  <si>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</si>
  <si>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</si>
  <si>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</si>
  <si>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</si>
  <si>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</si>
  <si>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</si>
  <si>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</si>
  <si>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</si>
  <si>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</si>
  <si>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</si>
  <si>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</si>
  <si>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</si>
  <si>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</si>
  <si>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</si>
  <si>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</si>
  <si>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</si>
  <si>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</si>
  <si>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</si>
  <si>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</si>
  <si>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</si>
  <si>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</si>
  <si>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</si>
  <si>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</si>
  <si>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</si>
  <si>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</si>
  <si>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</si>
  <si>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</si>
  <si>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</si>
  <si>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</si>
  <si>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</si>
  <si>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</si>
  <si>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</si>
  <si>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</si>
  <si>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</si>
  <si>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</si>
  <si>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</si>
  <si>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</si>
  <si>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</si>
  <si>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</si>
  <si>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</si>
  <si>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</si>
  <si>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</si>
  <si>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</si>
  <si>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</si>
  <si>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</si>
  <si>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</si>
  <si>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</si>
  <si>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</si>
  <si>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</si>
  <si>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</si>
  <si>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</si>
  <si>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</si>
  <si>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</si>
  <si>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</si>
  <si>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</si>
  <si>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</si>
  <si>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</si>
  <si>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</si>
  <si>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</si>
  <si>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</si>
  <si>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</si>
  <si>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</si>
  <si>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</si>
  <si>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</si>
  <si>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</si>
  <si>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</si>
  <si>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</si>
  <si>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</si>
  <si>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</si>
  <si>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</si>
  <si>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</si>
  <si>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</si>
  <si>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</si>
  <si>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</si>
  <si>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</si>
  <si>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</si>
  <si>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</si>
  <si>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</si>
  <si>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</si>
  <si>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</si>
  <si>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</si>
  <si>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</si>
  <si>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</si>
  <si>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</si>
  <si>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</si>
  <si>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</si>
  <si>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</si>
  <si>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</si>
  <si>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</si>
  <si>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</si>
  <si>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</si>
  <si>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</si>
  <si>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</si>
  <si>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</si>
  <si>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</si>
  <si>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</si>
  <si>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</si>
  <si>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</si>
  <si>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</si>
  <si>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</si>
  <si>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</si>
  <si>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</si>
  <si>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</si>
  <si>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</si>
  <si>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</si>
  <si>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</si>
  <si>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</si>
  <si>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</si>
  <si>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</si>
  <si>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</si>
  <si>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</si>
  <si>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</si>
  <si>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</si>
  <si>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</si>
  <si>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</si>
  <si>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</si>
  <si>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</si>
  <si>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</si>
  <si>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</si>
  <si>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</si>
  <si>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</si>
  <si>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</si>
  <si>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</si>
  <si>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</si>
  <si>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</si>
  <si>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</si>
  <si>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</si>
  <si>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</si>
  <si>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</si>
  <si>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</si>
  <si>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</si>
  <si>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</si>
  <si>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</si>
  <si>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</si>
  <si>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</si>
  <si>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</si>
  <si>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</si>
  <si>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</si>
  <si>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</si>
  <si>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</si>
  <si>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</si>
  <si>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</si>
  <si>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</si>
  <si>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</si>
  <si>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</si>
  <si>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</si>
  <si>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</si>
  <si>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</si>
  <si>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</si>
  <si>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</si>
  <si>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</si>
  <si>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</si>
  <si>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</si>
  <si>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</si>
  <si>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</si>
  <si>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</si>
  <si>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</si>
  <si>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</si>
  <si>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</si>
  <si>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</si>
  <si>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</si>
  <si>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</si>
  <si>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</si>
  <si>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</si>
  <si>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</si>
  <si>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</si>
  <si>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</si>
  <si>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</si>
  <si>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</si>
  <si>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</si>
  <si>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</si>
  <si>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</si>
  <si>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</si>
  <si>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</si>
  <si>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</si>
  <si>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</si>
  <si>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</si>
  <si>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</si>
  <si>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</si>
  <si>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</si>
  <si>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</si>
  <si>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</si>
  <si>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</si>
  <si>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</si>
  <si>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</si>
  <si>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</si>
  <si>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</si>
  <si>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</si>
  <si>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</si>
  <si>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</si>
  <si>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</si>
  <si>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</si>
  <si>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</si>
  <si>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</si>
  <si>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</si>
  <si>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</si>
  <si>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</si>
  <si>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</si>
  <si>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</si>
  <si>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</si>
  <si>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</si>
  <si>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</si>
  <si>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</si>
  <si>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</si>
  <si>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</si>
  <si>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</si>
  <si>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</si>
  <si>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</si>
  <si>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</si>
  <si>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</si>
  <si>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</si>
  <si>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</si>
  <si>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</si>
  <si>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</si>
  <si>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</si>
  <si>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</si>
  <si>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</si>
  <si>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</si>
  <si>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</si>
  <si>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</si>
  <si>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</si>
  <si>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</si>
  <si>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</si>
  <si>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</si>
  <si>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</si>
  <si>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</si>
  <si>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</si>
  <si>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</si>
  <si>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</si>
  <si>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</si>
  <si>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</si>
  <si>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</si>
  <si>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</si>
  <si>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</si>
  <si>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</si>
  <si>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</si>
  <si>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</si>
  <si>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</si>
  <si>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</si>
  <si>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</si>
  <si>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</si>
  <si>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</si>
  <si>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</si>
  <si>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</si>
  <si>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</si>
  <si>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</si>
  <si>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</si>
  <si>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</si>
  <si>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</si>
  <si>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</si>
  <si>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</si>
  <si>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</si>
  <si>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</si>
  <si>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</si>
  <si>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</si>
  <si>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</si>
  <si>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</si>
  <si>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</si>
  <si>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</si>
  <si>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</si>
  <si>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</si>
  <si>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</si>
  <si>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</si>
  <si>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</si>
  <si>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</si>
  <si>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</si>
  <si>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</si>
  <si>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</si>
  <si>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</si>
  <si>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</si>
  <si>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</si>
  <si>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</si>
  <si>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</si>
  <si>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</si>
  <si>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</si>
  <si>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</si>
  <si>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</si>
  <si>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</si>
  <si>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</si>
  <si>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</si>
  <si>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</si>
  <si>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</si>
  <si>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</si>
  <si>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</si>
  <si>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</si>
  <si>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</si>
  <si>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</si>
  <si>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</si>
  <si>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</si>
  <si>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</si>
  <si>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</si>
  <si>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</si>
  <si>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</si>
  <si>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</si>
  <si>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</si>
  <si>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</si>
  <si>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</si>
  <si>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</si>
  <si>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</si>
  <si>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</si>
  <si>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</si>
  <si>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</si>
  <si>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</si>
  <si>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</si>
  <si>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</si>
  <si>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</si>
  <si>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</si>
  <si>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</si>
  <si>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</si>
  <si>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</si>
  <si>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</si>
  <si>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</si>
  <si>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</si>
  <si>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</si>
  <si>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</si>
  <si>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</si>
  <si>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</si>
  <si>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</si>
  <si>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</si>
  <si>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</si>
  <si>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</si>
  <si>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</si>
  <si>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</si>
  <si>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</si>
  <si>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</si>
  <si>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</si>
  <si>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</si>
  <si>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</si>
  <si>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</si>
  <si>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</si>
  <si>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</si>
  <si>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</si>
  <si>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</si>
  <si>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</si>
  <si>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</si>
  <si>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</si>
  <si>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</si>
  <si>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</si>
  <si>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</si>
  <si>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</si>
  <si>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</si>
  <si>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</si>
  <si>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</si>
  <si>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</si>
  <si>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</si>
  <si>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</si>
  <si>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</si>
  <si>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</si>
  <si>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</si>
  <si>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</si>
  <si>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</si>
  <si>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</si>
  <si>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</si>
  <si>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</si>
  <si>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</si>
  <si>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</si>
  <si>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</si>
  <si>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</si>
  <si>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</si>
  <si>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</si>
  <si>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</si>
  <si>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</si>
  <si>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</si>
  <si>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</si>
  <si>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</si>
  <si>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</si>
  <si>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</si>
  <si>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</si>
  <si>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</si>
  <si>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</si>
  <si>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</si>
  <si>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</si>
  <si>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</si>
  <si>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</si>
  <si>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</si>
  <si>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</si>
  <si>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</si>
  <si>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</si>
  <si>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</si>
  <si>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</si>
  <si>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</si>
  <si>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</si>
  <si>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</si>
  <si>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</si>
  <si>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</si>
  <si>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</si>
  <si>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</si>
  <si>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</si>
  <si>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</si>
  <si>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</si>
  <si>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</si>
  <si>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</si>
  <si>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</si>
  <si>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</si>
  <si>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</si>
  <si>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</si>
  <si>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</si>
  <si>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</si>
  <si>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</si>
  <si>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</si>
  <si>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</si>
  <si>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</si>
  <si>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</si>
  <si>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</si>
  <si>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</si>
  <si>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</si>
  <si>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</si>
  <si>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</si>
  <si>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</si>
  <si>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</si>
  <si>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</si>
  <si>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</si>
  <si>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</si>
  <si>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</si>
  <si>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</si>
  <si>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</si>
  <si>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</si>
  <si>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</si>
  <si>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</si>
  <si>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</si>
  <si>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</si>
  <si>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</si>
  <si>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</si>
  <si>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</si>
  <si>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</si>
  <si>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</si>
  <si>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</si>
  <si>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</si>
  <si>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</si>
  <si>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</si>
  <si>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</si>
  <si>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</si>
  <si>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</si>
  <si>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</si>
  <si>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</si>
  <si>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</si>
  <si>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</si>
  <si>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</si>
  <si>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</si>
  <si>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</si>
  <si>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</si>
  <si>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</si>
  <si>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</si>
  <si>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</si>
  <si>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</si>
  <si>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</si>
  <si>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</si>
  <si>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</si>
  <si>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</si>
  <si>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</si>
  <si>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</si>
  <si>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</si>
  <si>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</si>
  <si>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</si>
  <si>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</si>
  <si>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</si>
  <si>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</si>
  <si>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</si>
  <si>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</si>
  <si>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</si>
  <si>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</si>
  <si>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</si>
  <si>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</si>
  <si>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</si>
  <si>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</si>
  <si>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</si>
  <si>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</si>
  <si>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</si>
  <si>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</si>
  <si>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</si>
  <si>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</si>
  <si>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</si>
  <si>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</si>
  <si>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</si>
  <si>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</si>
  <si>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</si>
  <si>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</si>
  <si>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</si>
  <si>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</si>
  <si>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</si>
  <si>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</si>
  <si>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</si>
  <si>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</si>
  <si>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</si>
  <si>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</si>
  <si>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</si>
  <si>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</si>
  <si>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</si>
  <si>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</si>
  <si>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</si>
  <si>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</si>
  <si>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</si>
  <si>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</si>
  <si>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</si>
  <si>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</si>
  <si>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</si>
  <si>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</si>
  <si>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</si>
  <si>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</si>
  <si>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</si>
  <si>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</si>
  <si>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</si>
  <si>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</si>
  <si>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</si>
  <si>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</si>
  <si>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</si>
  <si>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</si>
  <si>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</si>
  <si>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</si>
  <si>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</si>
  <si>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</si>
  <si>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</si>
  <si>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</si>
  <si>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</si>
  <si>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</si>
  <si>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</si>
  <si>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</si>
  <si>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</si>
  <si>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</si>
  <si>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</si>
  <si>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</si>
  <si>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</si>
  <si>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</si>
  <si>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</si>
  <si>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</si>
  <si>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</si>
  <si>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</si>
  <si>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</si>
  <si>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</si>
  <si>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</si>
  <si>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</si>
  <si>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</si>
  <si>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</si>
  <si>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</si>
  <si>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</si>
  <si>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</si>
  <si>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</si>
  <si>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</si>
  <si>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</si>
  <si>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</si>
  <si>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</si>
  <si>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</si>
  <si>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</si>
  <si>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</si>
  <si>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</si>
  <si>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</si>
  <si>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</si>
  <si>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</si>
  <si>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</si>
  <si>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</si>
  <si>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</si>
  <si>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</si>
  <si>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</si>
  <si>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</si>
  <si>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</si>
  <si>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</si>
  <si>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</si>
  <si>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</si>
  <si>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</si>
  <si>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</si>
  <si>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</si>
  <si>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</si>
  <si>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</si>
  <si>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</si>
  <si>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</si>
  <si>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</si>
  <si>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</si>
  <si>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</si>
  <si>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</si>
  <si>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</si>
  <si>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</si>
  <si>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</si>
  <si>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</si>
  <si>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</si>
  <si>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</si>
  <si>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</si>
  <si>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</si>
  <si>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</si>
  <si>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</si>
  <si>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</si>
  <si>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</si>
  <si>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</si>
  <si>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</si>
  <si>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</si>
  <si>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</si>
  <si>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</si>
  <si>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</si>
  <si>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</si>
  <si>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</si>
  <si>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</si>
  <si>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</si>
  <si>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</si>
  <si>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</si>
  <si>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</si>
  <si>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</si>
  <si>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</si>
  <si>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</si>
  <si>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</si>
  <si>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</si>
  <si>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</si>
  <si>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</si>
  <si>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</si>
  <si>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</si>
  <si>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</si>
  <si>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</si>
  <si>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</si>
  <si>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</si>
  <si>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</si>
  <si>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</si>
  <si>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</si>
  <si>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</si>
  <si>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</si>
  <si>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</si>
  <si>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</si>
  <si>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</si>
  <si>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</si>
  <si>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</si>
  <si>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</si>
  <si>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</si>
  <si>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</si>
  <si>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</si>
  <si>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</si>
  <si>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</si>
  <si>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</si>
  <si>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</si>
  <si>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</si>
  <si>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</si>
  <si>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</si>
  <si>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</si>
  <si>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</si>
  <si>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</si>
  <si>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</si>
  <si>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</si>
  <si>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</si>
  <si>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</si>
  <si>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</si>
  <si>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</si>
  <si>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</si>
  <si>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</si>
  <si>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</si>
  <si>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</si>
  <si>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</si>
  <si>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</si>
  <si>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</si>
  <si>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</si>
  <si>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</si>
  <si>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</si>
  <si>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</si>
  <si>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</si>
  <si>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</si>
  <si>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</si>
  <si>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</si>
  <si>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</si>
  <si>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</si>
  <si>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</si>
  <si>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</si>
  <si>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</si>
  <si>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</si>
  <si>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</si>
  <si>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</si>
  <si>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</si>
  <si>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</si>
  <si>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</si>
  <si>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</si>
  <si>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</si>
  <si>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</si>
  <si>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</si>
  <si>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</si>
  <si>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</si>
  <si>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</si>
  <si>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</si>
  <si>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</si>
  <si>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</si>
  <si>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</si>
  <si>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</si>
  <si>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</si>
  <si>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</si>
  <si>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</si>
  <si>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</si>
  <si>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</si>
  <si>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</si>
  <si>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</si>
  <si>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</si>
  <si>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</si>
  <si>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</si>
  <si>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</si>
  <si>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</si>
  <si>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</si>
  <si>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</si>
  <si>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</si>
  <si>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</si>
  <si>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</si>
  <si>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</si>
  <si>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</si>
  <si>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</si>
  <si>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</si>
  <si>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</si>
  <si>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</si>
  <si>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</si>
  <si>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</si>
  <si>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</si>
  <si>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</si>
  <si>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</si>
  <si>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</si>
  <si>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</si>
  <si>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</si>
  <si>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</si>
  <si>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</si>
  <si>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</si>
  <si>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</si>
  <si>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</si>
  <si>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</si>
  <si>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</si>
  <si>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</si>
  <si>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</si>
  <si>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</si>
  <si>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</si>
  <si>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</si>
  <si>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</si>
  <si>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</si>
  <si>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</si>
  <si>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</si>
  <si>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</si>
  <si>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</si>
  <si>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</si>
  <si>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</si>
  <si>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</si>
  <si>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</si>
  <si>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</si>
  <si>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</si>
  <si>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</si>
  <si>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</si>
  <si>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</si>
  <si>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</si>
  <si>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</si>
  <si>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</si>
  <si>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</si>
  <si>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</si>
  <si>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</si>
  <si>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</si>
  <si>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</si>
  <si>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</si>
  <si>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</si>
  <si>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</si>
  <si>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</si>
  <si>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</si>
  <si>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</si>
  <si>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</si>
  <si>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</si>
  <si>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</si>
  <si>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</si>
  <si>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</si>
  <si>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</si>
  <si>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</si>
  <si>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</si>
  <si>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</si>
  <si>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</si>
  <si>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</si>
  <si>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</si>
  <si>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</si>
  <si>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</si>
  <si>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</si>
  <si>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</si>
  <si>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</si>
  <si>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</si>
  <si>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</si>
  <si>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</si>
  <si>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</si>
  <si>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</si>
  <si>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</si>
  <si>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</si>
  <si>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</si>
  <si>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</si>
  <si>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</si>
  <si>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</si>
  <si>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</si>
  <si>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</si>
  <si>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</si>
  <si>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</si>
  <si>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</si>
  <si>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</si>
  <si>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</si>
  <si>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</si>
  <si>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</si>
  <si>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</si>
  <si>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</si>
  <si>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</si>
  <si>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</si>
  <si>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</si>
  <si>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</si>
  <si>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</si>
  <si>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</si>
  <si>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</si>
  <si>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</si>
  <si>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</si>
  <si>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</si>
  <si>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</si>
  <si>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</si>
  <si>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</si>
  <si>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</si>
  <si>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</si>
  <si>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</si>
  <si>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</si>
  <si>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</si>
  <si>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</si>
  <si>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</si>
  <si>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</si>
  <si>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</si>
  <si>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</si>
  <si>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</si>
  <si>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</si>
  <si>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</si>
  <si>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</si>
  <si>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</si>
  <si>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</si>
  <si>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</si>
  <si>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</si>
  <si>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</si>
  <si>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</si>
  <si>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</si>
  <si>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</si>
  <si>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</si>
  <si>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</si>
  <si>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</si>
  <si>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</si>
  <si>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</si>
  <si>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</si>
  <si>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</si>
  <si>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</si>
  <si>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</si>
  <si>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</si>
  <si>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</si>
  <si>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</si>
  <si>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</si>
  <si>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</si>
  <si>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</si>
  <si>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</si>
  <si>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</si>
  <si>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</si>
  <si>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</si>
  <si>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</si>
  <si>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</si>
  <si>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</si>
  <si>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</si>
  <si>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</si>
  <si>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</si>
  <si>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</si>
  <si>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</si>
  <si>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</si>
  <si>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</si>
  <si>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</si>
  <si>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</si>
  <si>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</si>
  <si>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</si>
  <si>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</si>
  <si>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</si>
  <si>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</si>
  <si>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</si>
  <si>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</si>
  <si>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</si>
  <si>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</si>
  <si>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</si>
  <si>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</si>
  <si>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</si>
  <si>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</si>
  <si>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</si>
  <si>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</si>
  <si>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</si>
  <si>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</si>
  <si>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</si>
  <si>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</si>
  <si>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</si>
  <si>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</si>
  <si>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</si>
  <si>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</si>
  <si>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</si>
  <si>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</si>
  <si>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</si>
  <si>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</si>
  <si>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</si>
  <si>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</si>
  <si>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</si>
  <si>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</si>
  <si>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</si>
  <si>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</si>
  <si>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</si>
  <si>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</si>
  <si>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</si>
  <si>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</si>
  <si>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</si>
  <si>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</si>
  <si>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</si>
  <si>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</si>
  <si>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</si>
  <si>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</si>
  <si>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</si>
  <si>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</si>
  <si>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</si>
  <si>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</si>
  <si>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</si>
  <si>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</si>
  <si>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</si>
  <si>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</si>
  <si>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</si>
  <si>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</si>
  <si>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</si>
  <si>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</si>
  <si>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</si>
  <si>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</si>
  <si>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</si>
  <si>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</si>
  <si>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</si>
  <si>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</si>
  <si>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</si>
  <si>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</si>
  <si>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</si>
  <si>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</si>
  <si>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</si>
  <si>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</si>
  <si>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</si>
  <si>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</si>
  <si>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</si>
  <si>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</si>
  <si>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</si>
  <si>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</si>
  <si>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</si>
  <si>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</si>
  <si>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</si>
  <si>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</si>
  <si>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</si>
  <si>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</si>
  <si>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</si>
  <si>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</si>
  <si>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</si>
  <si>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</si>
  <si>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</si>
  <si>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</si>
  <si>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</si>
  <si>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</si>
  <si>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</si>
  <si>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</si>
  <si>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</si>
  <si>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</si>
  <si>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</si>
  <si>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</si>
  <si>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</si>
  <si>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</si>
  <si>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</si>
  <si>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</si>
  <si>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</si>
  <si>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</si>
  <si>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</si>
  <si>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</si>
  <si>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</si>
  <si>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</si>
  <si>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</si>
  <si>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</si>
  <si>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</si>
  <si>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</si>
  <si>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</si>
  <si>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</si>
  <si>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</si>
  <si>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</si>
  <si>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</si>
  <si>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</si>
  <si>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</si>
  <si>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</si>
  <si>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</si>
  <si>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</si>
  <si>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</si>
  <si>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</si>
  <si>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</si>
  <si>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</si>
  <si>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</si>
  <si>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</si>
  <si>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</si>
  <si>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</si>
  <si>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</si>
  <si>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</si>
  <si>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</si>
  <si>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</si>
  <si>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</si>
  <si>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</si>
  <si>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</si>
  <si>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</si>
  <si>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</si>
  <si>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</si>
  <si>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</si>
  <si>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</si>
  <si>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</si>
  <si>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</si>
  <si>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</si>
  <si>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</si>
  <si>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</si>
  <si>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</si>
  <si>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</si>
  <si>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</si>
  <si>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</si>
  <si>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</si>
  <si>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</si>
  <si>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</si>
  <si>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</si>
  <si>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</si>
  <si>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</si>
  <si>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</si>
  <si>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</si>
  <si>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</si>
  <si>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</si>
  <si>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</si>
  <si>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</si>
  <si>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</si>
  <si>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</si>
  <si>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</si>
  <si>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</si>
  <si>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</si>
  <si>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</si>
  <si>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</si>
  <si>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</si>
  <si>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</si>
  <si>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</si>
  <si>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</si>
  <si>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</si>
  <si>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</si>
  <si>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</si>
  <si>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</si>
  <si>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</si>
  <si>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</si>
  <si>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</si>
  <si>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</si>
  <si>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</si>
  <si>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</si>
  <si>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</si>
  <si>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</si>
  <si>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</si>
  <si>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</si>
  <si>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</si>
  <si>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</si>
  <si>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</si>
  <si>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</si>
  <si>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</si>
  <si>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</si>
  <si>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</si>
  <si>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</si>
  <si>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</si>
  <si>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</si>
  <si>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</si>
  <si>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</si>
  <si>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</si>
  <si>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</si>
  <si>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</si>
  <si>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</si>
  <si>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</si>
  <si>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</si>
  <si>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</si>
  <si>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</si>
  <si>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</si>
  <si>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</si>
  <si>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</si>
  <si>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</si>
  <si>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</si>
  <si>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</si>
  <si>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</si>
  <si>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</si>
  <si>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</si>
  <si>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</si>
  <si>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</si>
  <si>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</si>
  <si>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</si>
  <si>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</si>
  <si>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</si>
  <si>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</si>
  <si>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</si>
  <si>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</si>
  <si>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</si>
  <si>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</si>
  <si>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</si>
  <si>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</si>
  <si>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</si>
  <si>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</si>
  <si>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</si>
  <si>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</si>
  <si>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</si>
  <si>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</si>
  <si>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</si>
  <si>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</si>
  <si>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</si>
  <si>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</si>
  <si>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</si>
  <si>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</si>
  <si>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</si>
  <si>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</si>
  <si>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</si>
  <si>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</si>
  <si>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</si>
  <si>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</si>
  <si>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</si>
  <si>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</si>
  <si>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</si>
  <si>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</si>
  <si>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</si>
  <si>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</si>
  <si>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</si>
  <si>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</si>
  <si>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</si>
  <si>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</si>
  <si>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</si>
  <si>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</si>
  <si>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</si>
  <si>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</si>
  <si>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</si>
  <si>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</si>
  <si>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</si>
  <si>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</si>
  <si>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</si>
  <si>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</si>
  <si>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</si>
  <si>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</si>
  <si>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</si>
  <si>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</si>
  <si>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</si>
  <si>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</si>
  <si>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</si>
  <si>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</si>
  <si>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</si>
  <si>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</si>
  <si>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</si>
  <si>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</si>
  <si>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</si>
  <si>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</si>
  <si>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</si>
  <si>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</si>
  <si>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</si>
  <si>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</si>
  <si>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</si>
  <si>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</si>
  <si>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</si>
  <si>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</si>
  <si>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</si>
  <si>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</si>
  <si>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</si>
  <si>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</si>
  <si>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</si>
  <si>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</si>
  <si>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</si>
  <si>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</si>
  <si>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</si>
  <si>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</si>
  <si>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</si>
  <si>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</si>
  <si>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</si>
  <si>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</si>
  <si>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</si>
  <si>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</si>
  <si>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</si>
  <si>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</si>
  <si>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</si>
  <si>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</si>
  <si>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</si>
  <si>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</si>
  <si>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</si>
  <si>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</si>
  <si>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</si>
  <si>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</si>
  <si>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</si>
  <si>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</si>
  <si>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</si>
  <si>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</si>
  <si>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</si>
  <si>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</si>
  <si>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</si>
  <si>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</si>
  <si>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</si>
  <si>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</si>
  <si>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</si>
  <si>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</si>
  <si>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</si>
  <si>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</si>
  <si>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</si>
  <si>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</si>
  <si>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</si>
  <si>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</si>
  <si>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</si>
  <si>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</si>
  <si>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</si>
  <si>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</si>
  <si>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</si>
  <si>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</si>
  <si>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</si>
  <si>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</si>
  <si>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</si>
  <si>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</si>
  <si>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</si>
  <si>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</si>
  <si>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</si>
  <si>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</si>
  <si>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</si>
  <si>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</si>
  <si>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</si>
  <si>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</si>
  <si>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</si>
  <si>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</si>
  <si>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</si>
  <si>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</si>
  <si>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</si>
  <si>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</si>
  <si>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</si>
  <si>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</si>
  <si>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</si>
  <si>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</si>
  <si>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</si>
  <si>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</si>
  <si>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</si>
  <si>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</si>
  <si>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</si>
  <si>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</si>
  <si>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</si>
  <si>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</si>
  <si>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</si>
  <si>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</si>
  <si>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</si>
  <si>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</si>
  <si>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</si>
  <si>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</si>
  <si>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</si>
  <si>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</si>
  <si>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</si>
  <si>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</si>
  <si>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</si>
  <si>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</si>
  <si>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</si>
  <si>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</si>
  <si>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</si>
  <si>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</si>
  <si>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</si>
  <si>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</si>
  <si>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</si>
  <si>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</si>
  <si>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</si>
  <si>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</si>
  <si>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</si>
  <si>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</si>
  <si>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</si>
  <si>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</si>
  <si>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</si>
  <si>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</si>
  <si>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</si>
  <si>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</si>
  <si>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</si>
  <si>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</si>
  <si>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</si>
  <si>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</si>
  <si>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</si>
  <si>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</si>
  <si>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</si>
  <si>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</si>
  <si>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</si>
  <si>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</si>
  <si>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</si>
  <si>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</si>
  <si>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</si>
  <si>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</si>
  <si>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</si>
  <si>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</si>
  <si>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</si>
  <si>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</si>
  <si>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</si>
  <si>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</si>
  <si>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</si>
  <si>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</si>
  <si>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</si>
  <si>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</si>
  <si>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</si>
  <si>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</si>
  <si>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</si>
  <si>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</si>
  <si>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</si>
  <si>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</si>
  <si>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</si>
  <si>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</si>
  <si>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</si>
  <si>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</si>
  <si>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</si>
  <si>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</si>
  <si>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</si>
  <si>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</si>
  <si>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</si>
  <si>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</si>
  <si>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</si>
  <si>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</si>
  <si>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</si>
  <si>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</si>
  <si>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</si>
  <si>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</si>
  <si>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</si>
  <si>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</si>
  <si>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</si>
  <si>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</si>
  <si>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</si>
  <si>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</si>
  <si>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</si>
  <si>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</si>
  <si>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</si>
  <si>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</si>
  <si>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</si>
  <si>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</si>
  <si>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</si>
  <si>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</si>
  <si>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</si>
  <si>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</si>
  <si>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</si>
  <si>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</si>
  <si>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</si>
  <si>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</si>
  <si>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</si>
  <si>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</si>
  <si>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</si>
  <si>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</si>
  <si>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</si>
  <si>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</si>
  <si>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</si>
  <si>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</si>
  <si>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</si>
  <si>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</si>
  <si>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</si>
  <si>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</si>
  <si>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</si>
  <si>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</si>
  <si>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</si>
  <si>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</si>
  <si>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</si>
  <si>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</si>
  <si>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</si>
  <si>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</si>
  <si>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</si>
  <si>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</si>
  <si>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</si>
  <si>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</si>
  <si>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</si>
  <si>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</si>
  <si>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</si>
  <si>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</si>
  <si>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</si>
  <si>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</si>
  <si>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</si>
  <si>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</si>
  <si>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</si>
  <si>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</si>
  <si>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</si>
  <si>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</si>
  <si>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</si>
  <si>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</si>
  <si>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</si>
  <si>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</si>
  <si>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</si>
  <si>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</si>
  <si>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</si>
  <si>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</si>
  <si>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</si>
  <si>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</si>
  <si>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</si>
  <si>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</si>
  <si>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</si>
  <si>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</si>
  <si>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</si>
  <si>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</si>
  <si>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</si>
  <si>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</si>
  <si>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</si>
  <si>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</si>
  <si>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</si>
  <si>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</si>
  <si>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</si>
  <si>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</si>
  <si>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</si>
  <si>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</si>
  <si>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</si>
  <si>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</si>
  <si>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</si>
  <si>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</si>
  <si>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</si>
  <si>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</si>
  <si>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</si>
  <si>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</si>
  <si>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</si>
  <si>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</si>
  <si>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</si>
  <si>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</si>
  <si>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</si>
  <si>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</si>
  <si>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</si>
  <si>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</si>
  <si>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</si>
  <si>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</si>
  <si>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</si>
  <si>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</si>
  <si>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</si>
  <si>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</si>
  <si>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</si>
  <si>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</si>
  <si>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</si>
  <si>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</si>
  <si>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</si>
  <si>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</si>
  <si>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</si>
  <si>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</si>
  <si>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</si>
  <si>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</si>
  <si>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</si>
  <si>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</si>
  <si>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</si>
  <si>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</si>
  <si>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</si>
  <si>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</si>
  <si>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</si>
  <si>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</si>
  <si>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</si>
  <si>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</si>
  <si>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</si>
  <si>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</si>
  <si>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</si>
  <si>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</si>
  <si>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</si>
  <si>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</si>
  <si>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</si>
  <si>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</si>
  <si>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</si>
  <si>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</si>
  <si>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</si>
  <si>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</si>
  <si>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</si>
  <si>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</si>
  <si>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</si>
  <si>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</si>
  <si>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</si>
  <si>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</si>
  <si>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</si>
  <si>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</si>
  <si>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</si>
  <si>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</si>
  <si>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</si>
  <si>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</si>
  <si>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</si>
  <si>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</si>
  <si>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</si>
  <si>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</si>
  <si>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</si>
  <si>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</si>
  <si>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</si>
  <si>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</si>
  <si>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</si>
  <si>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</si>
  <si>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</si>
  <si>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</si>
  <si>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</si>
  <si>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</si>
  <si>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</si>
  <si>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</si>
  <si>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</si>
  <si>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</si>
  <si>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</si>
  <si>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</si>
  <si>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</si>
  <si>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</si>
  <si>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</si>
  <si>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</si>
  <si>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</si>
  <si>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</si>
  <si>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</si>
  <si>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</si>
  <si>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</si>
  <si>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</si>
  <si>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</si>
  <si>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</si>
  <si>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</si>
  <si>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</si>
  <si>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</si>
  <si>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</si>
  <si>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</si>
  <si>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</si>
  <si>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</si>
  <si>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</si>
  <si>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</si>
  <si>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</si>
  <si>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</si>
  <si>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</si>
  <si>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</si>
  <si>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</si>
  <si>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</si>
  <si>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</si>
  <si>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</si>
  <si>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</si>
  <si>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</si>
  <si>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</si>
  <si>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</si>
  <si>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</si>
  <si>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</si>
  <si>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</si>
  <si>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</si>
  <si>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</si>
  <si>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</si>
  <si>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</si>
  <si>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</si>
  <si>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</si>
  <si>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</si>
  <si>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</si>
  <si>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</si>
  <si>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</si>
  <si>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</si>
  <si>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</si>
  <si>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</si>
  <si>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</si>
  <si>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</si>
  <si>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</si>
  <si>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</si>
  <si>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</si>
  <si>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</si>
  <si>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</si>
  <si>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</si>
  <si>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</si>
  <si>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</si>
  <si>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</si>
  <si>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</si>
  <si>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</si>
  <si>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</si>
  <si>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</si>
  <si>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</si>
  <si>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</si>
  <si>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</si>
  <si>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</si>
  <si>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</si>
  <si>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</si>
  <si>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</si>
  <si>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</si>
  <si>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</si>
  <si>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</si>
  <si>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</si>
  <si>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</si>
  <si>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</si>
  <si>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</si>
  <si>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</si>
  <si>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</si>
  <si>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</si>
  <si>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</si>
  <si>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</si>
  <si>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</si>
  <si>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</si>
  <si>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</si>
  <si>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</si>
  <si>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</si>
  <si>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</si>
  <si>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</si>
  <si>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</si>
  <si>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</si>
  <si>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</si>
  <si>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</si>
  <si>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</si>
  <si>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</si>
  <si>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</si>
  <si>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</si>
  <si>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</si>
  <si>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</si>
  <si>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</si>
  <si>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</si>
  <si>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</si>
  <si>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</si>
  <si>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</si>
  <si>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</si>
  <si>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</si>
  <si>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</si>
  <si>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</si>
  <si>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</si>
  <si>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</si>
  <si>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</si>
  <si>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</si>
  <si>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</si>
  <si>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</si>
  <si>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</si>
  <si>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</si>
  <si>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</si>
  <si>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</si>
  <si>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</si>
  <si>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</si>
  <si>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</si>
  <si>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</si>
  <si>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</si>
  <si>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</si>
  <si>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</si>
  <si>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</si>
  <si>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</si>
  <si>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</si>
  <si>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</si>
  <si>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</si>
  <si>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</si>
  <si>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</si>
  <si>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</si>
  <si>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</si>
  <si>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</si>
  <si>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</si>
  <si>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</si>
  <si>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</si>
  <si>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</si>
  <si>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</si>
  <si>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</si>
  <si>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</si>
  <si>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</si>
  <si>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</si>
  <si>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</si>
  <si>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</si>
  <si>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</si>
  <si>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</si>
  <si>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</si>
  <si>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</si>
  <si>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</si>
  <si>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</si>
  <si>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</si>
  <si>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</si>
  <si>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</si>
  <si>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</si>
  <si>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</si>
  <si>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</si>
  <si>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</si>
  <si>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</si>
  <si>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</si>
  <si>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</si>
  <si>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</si>
  <si>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</si>
  <si>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</si>
  <si>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</si>
  <si>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</si>
  <si>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</si>
  <si>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</si>
  <si>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</si>
  <si>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</si>
  <si>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</si>
  <si>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</si>
  <si>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</si>
  <si>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</si>
  <si>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</si>
  <si>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</si>
  <si>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</si>
  <si>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</si>
  <si>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</si>
  <si>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</si>
  <si>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</si>
  <si>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</si>
  <si>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</si>
  <si>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</si>
  <si>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</si>
  <si>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</si>
  <si>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</si>
  <si>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</si>
  <si>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</si>
  <si>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</si>
  <si>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</si>
  <si>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</si>
  <si>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</si>
  <si>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</si>
  <si>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</si>
  <si>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</si>
  <si>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</si>
  <si>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</si>
  <si>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</si>
  <si>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</si>
  <si>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</si>
  <si>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</si>
  <si>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</si>
  <si>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</si>
  <si>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</si>
  <si>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</si>
  <si>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</si>
  <si>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</si>
  <si>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</si>
  <si>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</si>
  <si>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</si>
  <si>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</si>
  <si>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</si>
  <si>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</si>
  <si>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</si>
  <si>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</si>
  <si>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</si>
  <si>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</si>
  <si>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</si>
  <si>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</si>
  <si>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</si>
  <si>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</si>
  <si>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</si>
  <si>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</si>
  <si>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</si>
  <si>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</si>
  <si>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</si>
  <si>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</si>
  <si>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</si>
  <si>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</si>
  <si>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</si>
  <si>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</si>
  <si>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</si>
  <si>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</si>
  <si>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</si>
  <si>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</si>
  <si>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</si>
  <si>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</si>
  <si>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</si>
  <si>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</si>
  <si>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</si>
  <si>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</si>
  <si>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</si>
  <si>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</si>
  <si>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</si>
  <si>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</si>
  <si>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</si>
  <si>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</si>
  <si>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</si>
  <si>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</si>
  <si>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</si>
  <si>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</si>
  <si>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</si>
  <si>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</si>
  <si>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</si>
  <si>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</si>
  <si>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</si>
  <si>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</si>
  <si>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</si>
  <si>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</si>
  <si>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</si>
  <si>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</si>
  <si>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</si>
  <si>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</si>
  <si>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</si>
  <si>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</si>
  <si>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</si>
  <si>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</si>
  <si>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</si>
  <si>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</si>
  <si>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</si>
  <si>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</si>
  <si>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</si>
  <si>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</si>
  <si>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</si>
  <si>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</si>
  <si>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</si>
  <si>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</si>
  <si>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</si>
  <si>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</si>
  <si>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</si>
  <si>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</si>
  <si>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</si>
  <si>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</si>
  <si>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</si>
  <si>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</si>
  <si>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</si>
  <si>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</si>
  <si>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</si>
  <si>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</si>
  <si>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</si>
  <si>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</si>
  <si>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</si>
  <si>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</si>
  <si>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</si>
  <si>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</si>
  <si>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</si>
  <si>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</si>
  <si>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</si>
  <si>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</si>
  <si>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</si>
  <si>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</si>
  <si>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</si>
  <si>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</si>
  <si>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</si>
  <si>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</si>
  <si>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</si>
  <si>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</si>
  <si>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</si>
  <si>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</si>
  <si>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</si>
  <si>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</si>
  <si>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</si>
  <si>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</si>
  <si>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</si>
  <si>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</si>
  <si>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</si>
  <si>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</si>
  <si>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</si>
  <si>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</si>
  <si>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</si>
  <si>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</si>
  <si>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</si>
  <si>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</si>
  <si>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</si>
  <si>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</si>
  <si>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</si>
  <si>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</si>
  <si>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</si>
  <si>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</si>
  <si>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</si>
  <si>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</si>
  <si>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</si>
  <si>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</si>
  <si>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</si>
  <si>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</si>
  <si>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</si>
  <si>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</si>
  <si>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</si>
  <si>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</si>
  <si>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</si>
  <si>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</si>
  <si>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</si>
  <si>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</si>
  <si>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</si>
  <si>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</si>
  <si>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</si>
  <si>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</si>
  <si>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</si>
  <si>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</si>
  <si>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</si>
  <si>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</si>
  <si>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</si>
  <si>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</si>
  <si>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</si>
  <si>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</si>
  <si>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</si>
  <si>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</si>
  <si>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</si>
  <si>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</si>
  <si>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</si>
  <si>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</si>
  <si>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</si>
  <si>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</si>
  <si>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</si>
  <si>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</si>
  <si>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</si>
  <si>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</si>
  <si>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</si>
  <si>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</si>
  <si>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</si>
  <si>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</si>
  <si>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</si>
  <si>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</si>
  <si>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</si>
  <si>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</si>
  <si>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</si>
  <si>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</si>
  <si>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</si>
  <si>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</si>
  <si>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</si>
  <si>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</si>
  <si>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</si>
  <si>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</si>
  <si>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</si>
  <si>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</si>
  <si>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</si>
  <si>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</si>
  <si>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</si>
  <si>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</si>
  <si>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</si>
  <si>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</si>
  <si>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</si>
  <si>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</si>
  <si>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</si>
  <si>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</si>
  <si>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</si>
  <si>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</si>
  <si>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</si>
  <si>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</si>
  <si>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</si>
  <si>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</si>
  <si>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</si>
  <si>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</si>
  <si>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</si>
  <si>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</si>
  <si>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</si>
  <si>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</si>
  <si>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</si>
  <si>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</si>
  <si>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</si>
  <si>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</si>
  <si>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</si>
  <si>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</si>
  <si>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</si>
  <si>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</si>
  <si>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</si>
  <si>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</si>
  <si>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</si>
  <si>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</si>
  <si>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</si>
  <si>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</si>
  <si>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</si>
  <si>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</si>
  <si>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</si>
  <si>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</si>
  <si>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</si>
  <si>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</si>
  <si>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</si>
  <si>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</si>
  <si>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</si>
  <si>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</si>
  <si>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</si>
  <si>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</si>
  <si>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</si>
  <si>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</si>
  <si>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</si>
  <si>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</si>
  <si>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</si>
  <si>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</si>
  <si>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</si>
  <si>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</si>
  <si>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</si>
  <si>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</si>
  <si>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</si>
  <si>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</si>
  <si>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</si>
  <si>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</si>
  <si>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</si>
  <si>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</si>
  <si>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</si>
  <si>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</si>
  <si>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</si>
  <si>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</si>
  <si>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</si>
  <si>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</si>
  <si>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</si>
  <si>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</si>
  <si>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</si>
  <si>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</si>
  <si>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</si>
  <si>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</si>
  <si>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</si>
  <si>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</si>
  <si>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</si>
  <si>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</si>
  <si>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</si>
  <si>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</si>
  <si>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</si>
  <si>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</si>
  <si>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</si>
  <si>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</si>
  <si>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</si>
  <si>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</si>
  <si>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</si>
  <si>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</si>
  <si>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</si>
  <si>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</si>
  <si>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</si>
  <si>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</si>
  <si>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</si>
  <si>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</si>
  <si>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</si>
  <si>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</si>
  <si>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</si>
  <si>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</si>
  <si>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</si>
  <si>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</si>
  <si>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</si>
  <si>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</si>
  <si>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</si>
  <si>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</si>
  <si>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</si>
  <si>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</si>
  <si>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</si>
  <si>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</si>
  <si>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</si>
  <si>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</si>
  <si>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</si>
  <si>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</si>
  <si>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</si>
  <si>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</si>
  <si>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</si>
  <si>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</si>
  <si>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</si>
  <si>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</si>
  <si>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</si>
  <si>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</si>
  <si>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</si>
  <si>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</si>
  <si>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</si>
  <si>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</si>
  <si>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</si>
  <si>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</si>
  <si>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</si>
  <si>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</si>
  <si>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</si>
  <si>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</si>
  <si>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</si>
  <si>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</si>
  <si>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</si>
  <si>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</si>
  <si>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</si>
  <si>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</si>
  <si>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</si>
  <si>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</si>
  <si>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</si>
  <si>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</si>
  <si>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</si>
  <si>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</si>
  <si>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</si>
  <si>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</si>
  <si>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</si>
  <si>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</si>
  <si>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</si>
  <si>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</si>
  <si>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</si>
  <si>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</si>
  <si>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</si>
  <si>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</si>
  <si>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</si>
  <si>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</si>
  <si>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</si>
  <si>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</si>
  <si>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</si>
  <si>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</si>
  <si>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</si>
  <si>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</si>
  <si>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</si>
  <si>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</si>
  <si>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</si>
  <si>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</si>
  <si>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</si>
  <si>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</si>
  <si>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</si>
  <si>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</si>
  <si>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</si>
  <si>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</si>
  <si>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</si>
  <si>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</si>
  <si>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</si>
  <si>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</si>
  <si>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</si>
  <si>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</si>
  <si>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</si>
  <si>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</si>
  <si>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</si>
  <si>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</si>
  <si>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</si>
  <si>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</si>
  <si>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</si>
  <si>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</si>
  <si>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</si>
  <si>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</si>
  <si>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</si>
  <si>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</si>
  <si>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</si>
  <si>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</si>
  <si>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</si>
  <si>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</si>
  <si>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</si>
  <si>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</si>
  <si>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</si>
  <si>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</si>
  <si>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</si>
  <si>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</si>
  <si>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</si>
  <si>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</si>
  <si>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</si>
  <si>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</si>
  <si>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</si>
  <si>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</si>
  <si>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</si>
  <si>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</si>
  <si>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</si>
  <si>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</si>
  <si>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</si>
  <si>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</si>
  <si>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</si>
  <si>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</si>
  <si>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</si>
  <si>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</si>
  <si>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</si>
  <si>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</si>
  <si>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</si>
  <si>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</si>
  <si>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</si>
  <si>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</si>
  <si>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</si>
  <si>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</si>
  <si>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</si>
  <si>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</si>
  <si>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</si>
  <si>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</si>
  <si>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</si>
  <si>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</si>
  <si>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</si>
  <si>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</si>
  <si>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</si>
  <si>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</si>
  <si>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</si>
  <si>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</si>
  <si>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</si>
  <si>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</si>
  <si>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</si>
  <si>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</si>
  <si>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</si>
  <si>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</si>
  <si>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</si>
  <si>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</si>
  <si>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</si>
  <si>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</si>
  <si>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</si>
  <si>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</si>
  <si>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</si>
  <si>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</si>
  <si>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</si>
  <si>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</si>
  <si>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</si>
  <si>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</si>
  <si>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</si>
  <si>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</si>
  <si>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</si>
  <si>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</si>
  <si>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</si>
  <si>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</si>
  <si>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</si>
  <si>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</si>
  <si>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</si>
  <si>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</si>
  <si>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</si>
  <si>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</si>
  <si>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</si>
  <si>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</si>
  <si>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</si>
  <si>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</si>
  <si>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</si>
  <si>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</si>
  <si>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</si>
  <si>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</si>
  <si>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</si>
  <si>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</si>
  <si>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</si>
  <si>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</si>
  <si>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</si>
  <si>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</si>
  <si>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</si>
  <si>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</si>
  <si>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</si>
  <si>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</si>
  <si>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</si>
  <si>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</si>
  <si>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</si>
  <si>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</si>
  <si>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</si>
  <si>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</si>
  <si>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</si>
  <si>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</si>
  <si>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</si>
  <si>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</si>
  <si>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</si>
  <si>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</si>
  <si>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</si>
  <si>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</si>
  <si>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</si>
  <si>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</si>
  <si>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</si>
  <si>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</si>
  <si>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</si>
  <si>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</si>
  <si>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</si>
  <si>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</si>
  <si>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</si>
  <si>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</si>
  <si>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</si>
  <si>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</si>
  <si>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</si>
  <si>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</si>
  <si>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</si>
  <si>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</si>
  <si>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</si>
  <si>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</si>
  <si>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</si>
  <si>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</si>
  <si>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</si>
  <si>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</si>
  <si>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</si>
  <si>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</si>
  <si>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</si>
  <si>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</si>
  <si>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</si>
  <si>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</si>
  <si>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</si>
  <si>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</si>
  <si>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</si>
  <si>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</si>
  <si>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</si>
  <si>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</si>
  <si>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</si>
  <si>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</si>
  <si>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</si>
  <si>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</si>
  <si>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</si>
  <si>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</si>
  <si>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</si>
  <si>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</si>
  <si>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</si>
  <si>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</si>
  <si>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</si>
  <si>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</si>
  <si>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</si>
  <si>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</si>
  <si>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</si>
  <si>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</si>
  <si>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</si>
  <si>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</si>
  <si>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</si>
  <si>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</si>
  <si>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</si>
  <si>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</si>
  <si>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</si>
  <si>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</si>
  <si>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</si>
  <si>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</si>
  <si>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</si>
  <si>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</si>
  <si>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</si>
  <si>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</si>
  <si>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</si>
  <si>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</si>
  <si>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</si>
  <si>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</si>
  <si>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</si>
  <si>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</si>
  <si>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</si>
  <si>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</si>
  <si>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</si>
  <si>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</si>
  <si>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</si>
  <si>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</si>
  <si>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</si>
  <si>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</si>
  <si>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</si>
  <si>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</si>
  <si>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</si>
  <si>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</si>
  <si>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</si>
  <si>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</si>
  <si>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</si>
  <si>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</si>
  <si>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</si>
  <si>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</si>
  <si>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</si>
  <si>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</si>
  <si>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</si>
  <si>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</si>
  <si>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</si>
  <si>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</si>
  <si>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</si>
  <si>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</si>
  <si>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</si>
  <si>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</si>
  <si>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</si>
  <si>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</si>
  <si>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</si>
  <si>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</si>
  <si>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</si>
  <si>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</si>
  <si>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</si>
  <si>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</si>
  <si>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</si>
  <si>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</si>
  <si>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</si>
  <si>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</si>
  <si>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</si>
  <si>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</si>
  <si>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</si>
  <si>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</si>
  <si>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</si>
  <si>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</si>
  <si>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</si>
  <si>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</si>
  <si>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</si>
  <si>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</si>
  <si>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</si>
  <si>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</si>
  <si>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</si>
  <si>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</si>
  <si>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</si>
  <si>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</si>
  <si>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</si>
  <si>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</si>
  <si>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</si>
  <si>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</si>
  <si>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</si>
  <si>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</si>
  <si>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</si>
  <si>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</si>
  <si>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</si>
  <si>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</si>
  <si>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</si>
  <si>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</si>
  <si>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</si>
  <si>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</si>
  <si>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</si>
  <si>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</si>
  <si>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</si>
  <si>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</si>
  <si>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</si>
  <si>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</si>
  <si>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</si>
  <si>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</si>
  <si>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</si>
  <si>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</si>
  <si>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</si>
  <si>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</si>
  <si>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</si>
  <si>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</si>
  <si>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</si>
  <si>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</si>
  <si>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</si>
  <si>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</si>
  <si>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</si>
  <si>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</si>
  <si>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</si>
  <si>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</si>
  <si>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</si>
  <si>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</si>
  <si>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</si>
  <si>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</si>
  <si>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</si>
  <si>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</si>
  <si>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</si>
  <si>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</si>
  <si>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</si>
  <si>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</si>
  <si>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</si>
  <si>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</si>
  <si>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</si>
  <si>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</si>
  <si>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</si>
  <si>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</si>
  <si>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</si>
  <si>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</si>
  <si>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</si>
  <si>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</si>
  <si>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</si>
  <si>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</si>
  <si>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</si>
  <si>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</si>
  <si>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</si>
  <si>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</si>
  <si>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</si>
  <si>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</si>
  <si>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</si>
  <si>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</si>
  <si>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</si>
  <si>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</si>
  <si>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</si>
  <si>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</si>
  <si>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</si>
  <si>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</si>
  <si>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</si>
  <si>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</si>
  <si>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</si>
  <si>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</si>
  <si>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</si>
  <si>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</si>
  <si>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</si>
  <si>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</si>
  <si>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</si>
  <si>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</si>
  <si>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</si>
  <si>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</si>
  <si>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</si>
  <si>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</si>
  <si>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</si>
  <si>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</si>
  <si>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</si>
  <si>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</si>
  <si>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</si>
  <si>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</si>
  <si>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</si>
  <si>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</si>
  <si>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</si>
  <si>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</si>
  <si>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</si>
  <si>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</si>
  <si>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</si>
  <si>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</si>
  <si>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</si>
  <si>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</si>
  <si>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</si>
  <si>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</si>
  <si>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</si>
  <si>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</si>
  <si>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</si>
  <si>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</si>
  <si>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</si>
  <si>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</si>
  <si>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</si>
  <si>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</si>
  <si>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</si>
  <si>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</si>
  <si>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</si>
  <si>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</si>
  <si>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</si>
  <si>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</si>
  <si>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</si>
  <si>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</si>
  <si>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</si>
  <si>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</si>
  <si>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</si>
  <si>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</si>
  <si>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</si>
  <si>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</si>
  <si>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</si>
  <si>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</si>
  <si>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</si>
  <si>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</si>
  <si>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</si>
  <si>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</si>
  <si>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</si>
  <si>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</si>
  <si>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</si>
  <si>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</si>
  <si>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</si>
  <si>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</si>
  <si>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</si>
  <si>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</si>
  <si>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</si>
  <si>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</si>
  <si>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</si>
  <si>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</si>
  <si>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</si>
  <si>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</si>
  <si>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</si>
  <si>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</si>
  <si>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</si>
  <si>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</si>
  <si>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</si>
  <si>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</si>
  <si>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</si>
  <si>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</si>
  <si>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</si>
  <si>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</si>
  <si>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</si>
  <si>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</si>
  <si>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</si>
  <si>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</si>
  <si>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</si>
  <si>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</si>
  <si>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</si>
  <si>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</si>
  <si>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</si>
  <si>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</si>
  <si>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</si>
  <si>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</si>
  <si>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</si>
  <si>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</si>
  <si>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</si>
  <si>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</si>
  <si>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</si>
  <si>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</si>
  <si>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</si>
  <si>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</si>
  <si>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</si>
  <si>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</si>
  <si>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</si>
  <si>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</si>
  <si>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</si>
  <si>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</si>
  <si>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</si>
  <si>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</si>
  <si>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</si>
  <si>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</si>
  <si>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</si>
  <si>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</si>
  <si>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</si>
  <si>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</si>
  <si>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</si>
  <si>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</si>
  <si>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</si>
  <si>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</si>
  <si>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</si>
  <si>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</si>
  <si>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</si>
  <si>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</si>
  <si>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</si>
  <si>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</si>
  <si>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</si>
  <si>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</si>
  <si>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</si>
  <si>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</si>
  <si>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</si>
  <si>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</si>
  <si>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</si>
  <si>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</si>
  <si>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</si>
  <si>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</si>
  <si>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</si>
  <si>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</si>
  <si>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</si>
  <si>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</si>
  <si>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</si>
  <si>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</si>
  <si>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</si>
  <si>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</si>
  <si>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</si>
  <si>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</si>
  <si>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</si>
  <si>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</si>
  <si>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</si>
  <si>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</si>
  <si>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</si>
  <si>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</si>
  <si>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</si>
  <si>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</si>
  <si>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</si>
  <si>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</si>
  <si>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</si>
  <si>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</si>
  <si>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</si>
  <si>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</si>
  <si>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</si>
  <si>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</si>
  <si>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</si>
  <si>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</si>
  <si>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</si>
  <si>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</si>
  <si>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</si>
  <si>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</si>
  <si>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</si>
  <si>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</si>
  <si>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</si>
  <si>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</si>
  <si>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</si>
  <si>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</si>
  <si>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</si>
  <si>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</si>
  <si>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</si>
  <si>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</si>
  <si>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</si>
  <si>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</si>
  <si>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</si>
  <si>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</si>
  <si>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</si>
  <si>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</si>
  <si>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</si>
  <si>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</si>
  <si>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</si>
  <si>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</si>
  <si>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</si>
  <si>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</si>
  <si>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</si>
  <si>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</si>
  <si>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</si>
  <si>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</si>
  <si>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</si>
  <si>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</si>
  <si>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</si>
  <si>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</si>
  <si>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</si>
  <si>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</si>
  <si>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</si>
  <si>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</si>
  <si>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</si>
  <si>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</si>
  <si>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</si>
  <si>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</si>
  <si>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</si>
  <si>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</si>
  <si>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</si>
  <si>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</si>
  <si>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</si>
  <si>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</si>
  <si>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</si>
  <si>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</si>
  <si>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</si>
  <si>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</si>
  <si>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</si>
  <si>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</si>
  <si>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</si>
  <si>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</si>
  <si>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</si>
  <si>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</si>
  <si>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</si>
  <si>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</si>
  <si>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</si>
  <si>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</si>
  <si>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</si>
  <si>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</si>
  <si>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</si>
  <si>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</si>
  <si>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</si>
  <si>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</si>
  <si>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</si>
  <si>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</si>
  <si>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</si>
  <si>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</si>
  <si>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</si>
  <si>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</si>
  <si>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</si>
  <si>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</si>
  <si>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</si>
  <si>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</si>
  <si>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</si>
  <si>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</si>
  <si>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</si>
  <si>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</si>
  <si>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</si>
  <si>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</si>
  <si>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</si>
  <si>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</si>
  <si>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</si>
  <si>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</si>
  <si>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</si>
  <si>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</si>
  <si>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</si>
  <si>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</si>
  <si>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</si>
  <si>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</si>
  <si>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</si>
  <si>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</si>
  <si>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</si>
  <si>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</si>
  <si>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</si>
  <si>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</si>
  <si>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</si>
  <si>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</si>
  <si>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</si>
  <si>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</si>
  <si>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</si>
  <si>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</si>
  <si>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</si>
  <si>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</si>
  <si>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</si>
  <si>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</si>
  <si>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</si>
  <si>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</si>
  <si>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</si>
  <si>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</si>
  <si>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</si>
  <si>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</si>
  <si>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</si>
  <si>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</si>
  <si>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</si>
  <si>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</si>
  <si>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</si>
  <si>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</si>
  <si>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</si>
  <si>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</si>
  <si>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</si>
  <si>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</si>
  <si>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</si>
  <si>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</si>
  <si>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</si>
  <si>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</si>
  <si>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</si>
  <si>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</si>
  <si>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</si>
  <si>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</si>
  <si>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</si>
  <si>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</si>
  <si>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</si>
  <si>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</si>
  <si>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</si>
  <si>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</si>
  <si>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</si>
  <si>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</si>
  <si>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</si>
  <si>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</si>
  <si>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</si>
  <si>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</si>
  <si>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</si>
  <si>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</si>
  <si>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</si>
  <si>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</si>
  <si>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</si>
  <si>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</si>
  <si>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</si>
  <si>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</si>
  <si>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</si>
  <si>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</si>
  <si>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</si>
  <si>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</si>
  <si>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</si>
  <si>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</si>
  <si>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</si>
  <si>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</si>
  <si>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</si>
  <si>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</si>
  <si>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</si>
  <si>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</si>
  <si>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</si>
  <si>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</si>
  <si>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</si>
  <si>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</si>
  <si>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</si>
  <si>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</si>
  <si>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</si>
  <si>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</si>
  <si>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</si>
  <si>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</si>
  <si>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</si>
  <si>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</si>
  <si>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</si>
  <si>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</si>
  <si>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</si>
  <si>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</si>
  <si>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</si>
  <si>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</si>
  <si>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</si>
  <si>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</si>
  <si>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</si>
  <si>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</si>
  <si>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</si>
  <si>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</si>
  <si>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</si>
  <si>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</si>
  <si>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</si>
  <si>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</si>
  <si>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</si>
  <si>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</si>
  <si>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</si>
  <si>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</si>
  <si>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</si>
  <si>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</si>
  <si>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</si>
  <si>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</si>
  <si>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</si>
  <si>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</si>
  <si>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</si>
  <si>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</si>
  <si>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</si>
  <si>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</si>
  <si>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</si>
  <si>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</si>
  <si>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</si>
  <si>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</si>
  <si>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</si>
  <si>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</si>
  <si>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</si>
  <si>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</si>
  <si>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</si>
  <si>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</si>
  <si>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</si>
  <si>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</si>
  <si>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</si>
  <si>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</si>
  <si>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</si>
  <si>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</si>
  <si>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</si>
  <si>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</si>
  <si>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</si>
  <si>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</si>
  <si>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</si>
  <si>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</si>
  <si>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</si>
  <si>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</si>
  <si>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</si>
  <si>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</si>
  <si>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</si>
  <si>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</si>
  <si>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</si>
  <si>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</si>
  <si>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</si>
  <si>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</si>
  <si>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</si>
  <si>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</si>
  <si>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</si>
  <si>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</si>
  <si>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</si>
  <si>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</si>
  <si>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</si>
  <si>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</si>
  <si>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</si>
  <si>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</si>
  <si>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</si>
  <si>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</si>
  <si>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</si>
  <si>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</si>
  <si>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</si>
  <si>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</si>
  <si>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</si>
  <si>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</si>
  <si>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</si>
  <si>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</si>
  <si>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</si>
  <si>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</si>
  <si>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</si>
  <si>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</si>
  <si>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</si>
  <si>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</si>
  <si>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</si>
  <si>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</si>
  <si>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</si>
  <si>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</si>
  <si>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</si>
  <si>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</si>
  <si>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</si>
  <si>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</si>
  <si>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</si>
  <si>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</si>
  <si>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</si>
  <si>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</si>
  <si>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</si>
  <si>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</si>
  <si>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</si>
  <si>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</si>
  <si>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</si>
  <si>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</si>
  <si>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</si>
  <si>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</si>
  <si>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</si>
  <si>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</si>
  <si>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</si>
  <si>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</si>
  <si>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</si>
  <si>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</si>
  <si>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</si>
  <si>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</si>
  <si>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</si>
  <si>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</si>
  <si>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</si>
  <si>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</si>
  <si>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</si>
  <si>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</si>
  <si>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</si>
  <si>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</si>
  <si>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</si>
  <si>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</si>
  <si>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</si>
  <si>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</si>
  <si>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</si>
  <si>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</si>
  <si>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</si>
  <si>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</si>
  <si>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</si>
  <si>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</si>
  <si>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</si>
  <si>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</si>
  <si>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</si>
  <si>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</si>
  <si>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</si>
  <si>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</si>
  <si>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</si>
  <si>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</si>
  <si>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</si>
  <si>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</si>
  <si>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</si>
  <si>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</si>
  <si>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</si>
  <si>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</si>
  <si>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</si>
  <si>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</si>
  <si>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</si>
  <si>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</si>
  <si>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</si>
  <si>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</si>
  <si>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</si>
  <si>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</si>
  <si>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</si>
  <si>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</si>
  <si>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</si>
  <si>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</si>
  <si>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</si>
  <si>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</si>
  <si>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</si>
  <si>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</si>
  <si>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</si>
  <si>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</si>
  <si>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</si>
  <si>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</si>
  <si>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</si>
  <si>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</si>
  <si>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</si>
  <si>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</si>
  <si>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</si>
  <si>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</si>
  <si>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</si>
  <si>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</si>
  <si>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</si>
  <si>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</si>
  <si>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</si>
  <si>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</si>
  <si>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</si>
  <si>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</si>
  <si>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</si>
  <si>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</si>
  <si>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</si>
  <si>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</si>
  <si>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</si>
  <si>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</si>
  <si>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</si>
  <si>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</si>
  <si>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</si>
  <si>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</si>
  <si>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</si>
  <si>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</si>
  <si>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</si>
  <si>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</si>
  <si>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</si>
  <si>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</si>
  <si>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</si>
  <si>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</si>
  <si>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</si>
  <si>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</si>
  <si>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</si>
  <si>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</si>
  <si>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</si>
  <si>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</si>
  <si>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</si>
  <si>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</si>
  <si>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</si>
  <si>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</si>
  <si>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</si>
  <si>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</si>
  <si>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</si>
  <si>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</si>
  <si>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</si>
  <si>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</si>
  <si>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</si>
  <si>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</si>
  <si>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</si>
  <si>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</si>
  <si>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</si>
  <si>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</si>
  <si>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</si>
  <si>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</si>
  <si>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</si>
  <si>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</si>
  <si>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</si>
  <si>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</si>
  <si>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</si>
  <si>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</si>
  <si>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</si>
  <si>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</si>
  <si>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</si>
  <si>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</si>
  <si>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</si>
  <si>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</si>
  <si>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</si>
  <si>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</si>
  <si>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</si>
  <si>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</si>
  <si>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</si>
  <si>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</si>
  <si>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</si>
  <si>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</si>
  <si>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</si>
  <si>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</si>
  <si>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</si>
  <si>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</si>
  <si>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</si>
  <si>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</si>
  <si>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</si>
  <si>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</si>
  <si>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</si>
  <si>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</si>
  <si>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</si>
  <si>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</si>
  <si>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</si>
  <si>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</si>
  <si>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</si>
  <si>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</si>
  <si>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</si>
  <si>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</si>
  <si>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</si>
  <si>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</si>
  <si>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</si>
  <si>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</si>
  <si>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</si>
  <si>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</si>
  <si>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</si>
  <si>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</si>
  <si>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</si>
  <si>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</si>
  <si>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</si>
  <si>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</si>
  <si>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</si>
  <si>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</si>
  <si>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</si>
  <si>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</si>
  <si>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</si>
  <si>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</si>
  <si>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</si>
  <si>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</si>
  <si>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</si>
  <si>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</si>
  <si>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</si>
  <si>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</si>
  <si>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</si>
  <si>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</si>
  <si>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</si>
  <si>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</si>
  <si>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</si>
  <si>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</si>
  <si>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</si>
  <si>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</si>
  <si>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</si>
  <si>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</si>
  <si>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</si>
  <si>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</si>
  <si>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</si>
  <si>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</si>
  <si>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</si>
  <si>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</si>
  <si>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</si>
  <si>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</si>
  <si>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</si>
  <si>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</si>
  <si>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</si>
  <si>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</si>
  <si>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</si>
  <si>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</si>
  <si>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</si>
  <si>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</si>
  <si>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</si>
  <si>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</si>
  <si>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</si>
  <si>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</si>
  <si>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</si>
  <si>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</si>
  <si>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</si>
  <si>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</si>
  <si>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</si>
  <si>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</si>
  <si>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</si>
  <si>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</si>
  <si>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</si>
  <si>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</si>
  <si>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</si>
  <si>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</si>
  <si>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</si>
  <si>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</si>
  <si>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</si>
  <si>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</si>
  <si>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</si>
  <si>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</si>
  <si>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</si>
  <si>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</si>
  <si>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</si>
  <si>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</si>
  <si>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</si>
  <si>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</si>
  <si>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</si>
  <si>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</si>
  <si>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</si>
  <si>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</si>
  <si>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</si>
  <si>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</si>
  <si>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</si>
  <si>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</si>
  <si>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</si>
  <si>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</si>
  <si>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</si>
  <si>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</si>
  <si>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</si>
  <si>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</si>
  <si>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</si>
  <si>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</si>
  <si>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</si>
  <si>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</si>
  <si>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</si>
  <si>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</si>
  <si>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</si>
  <si>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</si>
  <si>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</si>
  <si>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</si>
  <si>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</si>
  <si>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</si>
  <si>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</si>
  <si>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</si>
  <si>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</si>
  <si>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</si>
  <si>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</si>
  <si>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</si>
  <si>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</si>
  <si>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</si>
  <si>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</si>
  <si>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</si>
  <si>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</si>
  <si>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</si>
  <si>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</si>
  <si>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</si>
  <si>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</si>
  <si>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</si>
  <si>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</si>
  <si>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</si>
  <si>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</si>
  <si>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</si>
  <si>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</si>
  <si>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</si>
  <si>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</si>
  <si>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</si>
  <si>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</si>
  <si>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</si>
  <si>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</si>
  <si>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</si>
  <si>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</si>
  <si>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</si>
  <si>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</si>
  <si>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</si>
  <si>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</si>
  <si>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</si>
  <si>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</si>
  <si>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</si>
  <si>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</si>
  <si>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</si>
  <si>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</si>
  <si>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</si>
  <si>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</si>
  <si>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</si>
  <si>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</si>
  <si>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</si>
  <si>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</si>
  <si>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</si>
  <si>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</si>
  <si>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</si>
  <si>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</si>
  <si>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</si>
  <si>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</si>
  <si>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</si>
  <si>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</si>
  <si>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</si>
  <si>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</si>
  <si>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</si>
  <si>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</si>
  <si>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</si>
  <si>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</si>
  <si>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</si>
  <si>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</si>
  <si>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</si>
  <si>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</si>
  <si>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</si>
  <si>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</si>
  <si>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</si>
  <si>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</si>
  <si>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</si>
  <si>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</si>
  <si>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</si>
  <si>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</si>
  <si>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</si>
  <si>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</si>
  <si>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</si>
  <si>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</si>
  <si>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</si>
  <si>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</si>
  <si>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</si>
  <si>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</si>
  <si>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</si>
  <si>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</si>
  <si>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</si>
  <si>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</si>
  <si>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</si>
  <si>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</si>
  <si>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</si>
  <si>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</si>
  <si>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</si>
  <si>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</si>
  <si>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</si>
  <si>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</si>
  <si>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</si>
  <si>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</si>
  <si>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</si>
  <si>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</si>
  <si>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</si>
  <si>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</si>
  <si>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</si>
  <si>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</si>
  <si>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</si>
  <si>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</si>
  <si>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</si>
  <si>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</si>
  <si>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</si>
  <si>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</si>
  <si>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</si>
  <si>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</si>
  <si>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</si>
  <si>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</si>
  <si>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</si>
  <si>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</si>
  <si>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</si>
  <si>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</si>
  <si>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</si>
  <si>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</si>
  <si>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</si>
  <si>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</si>
  <si>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</si>
  <si>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</si>
  <si>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</si>
  <si>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</si>
  <si>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</si>
  <si>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</si>
  <si>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</si>
  <si>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</si>
  <si>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</si>
  <si>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</si>
  <si>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</si>
  <si>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</si>
  <si>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</si>
  <si>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</si>
  <si>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</si>
  <si>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</si>
  <si>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</si>
  <si>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</si>
  <si>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</si>
  <si>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</si>
  <si>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</si>
  <si>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</si>
  <si>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</si>
  <si>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</si>
  <si>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</si>
  <si>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</si>
  <si>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</si>
  <si>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</si>
  <si>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</si>
  <si>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</si>
  <si>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</si>
  <si>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</si>
  <si>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</si>
  <si>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</si>
  <si>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</si>
  <si>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</si>
  <si>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</si>
  <si>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</si>
  <si>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</si>
  <si>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</si>
  <si>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</si>
  <si>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</si>
  <si>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</si>
  <si>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</si>
  <si>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</si>
  <si>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</si>
  <si>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</si>
  <si>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</si>
  <si>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</si>
  <si>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</si>
  <si>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</si>
  <si>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</si>
  <si>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</si>
  <si>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</si>
  <si>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</si>
  <si>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</si>
  <si>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</si>
  <si>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</si>
  <si>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</si>
  <si>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</si>
  <si>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</si>
  <si>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</si>
  <si>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</si>
  <si>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</si>
  <si>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</si>
  <si>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</si>
  <si>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</si>
  <si>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</si>
  <si>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</si>
  <si>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</si>
  <si>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</si>
  <si>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</si>
  <si>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</si>
  <si>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</si>
  <si>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</si>
  <si>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</si>
  <si>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</si>
  <si>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</si>
  <si>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</si>
  <si>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</si>
  <si>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</si>
  <si>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</si>
  <si>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</si>
  <si>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</si>
  <si>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</si>
  <si>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</si>
  <si>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</si>
  <si>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</si>
  <si>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</si>
  <si>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</si>
  <si>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</si>
  <si>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</si>
  <si>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</si>
  <si>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</si>
  <si>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</si>
  <si>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</si>
  <si>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</si>
  <si>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</si>
  <si>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</si>
  <si>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</si>
  <si>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</si>
  <si>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</si>
  <si>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</si>
  <si>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</si>
  <si>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</si>
  <si>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</si>
  <si>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</si>
  <si>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</si>
  <si>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</si>
  <si>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</si>
  <si>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</si>
  <si>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</si>
  <si>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</si>
  <si>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</si>
  <si>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</si>
  <si>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</si>
  <si>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</si>
  <si>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</si>
  <si>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</si>
  <si>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</si>
  <si>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</si>
  <si>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</si>
  <si>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</si>
  <si>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</si>
  <si>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</si>
  <si>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</si>
  <si>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</si>
  <si>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</si>
  <si>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</si>
  <si>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</si>
  <si>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</si>
  <si>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</si>
  <si>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</si>
  <si>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</si>
  <si>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</si>
  <si>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</si>
  <si>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</si>
  <si>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</si>
  <si>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</si>
  <si>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</si>
  <si>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</si>
  <si>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</si>
  <si>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</si>
  <si>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</si>
  <si>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</si>
  <si>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</si>
  <si>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</si>
  <si>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</si>
  <si>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</si>
  <si>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</si>
  <si>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</si>
  <si>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</si>
  <si>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</si>
  <si>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</si>
  <si>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</si>
  <si>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</si>
  <si>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</si>
  <si>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</si>
  <si>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</si>
  <si>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</si>
  <si>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</si>
  <si>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</si>
  <si>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</si>
  <si>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</si>
  <si>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</si>
  <si>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</si>
  <si>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</si>
  <si>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</si>
  <si>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</si>
  <si>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</si>
  <si>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</si>
  <si>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</si>
  <si>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</si>
  <si>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</si>
  <si>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</si>
  <si>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</si>
  <si>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</si>
  <si>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</si>
  <si>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</si>
  <si>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</si>
  <si>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</si>
  <si>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</si>
  <si>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</si>
  <si>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</si>
  <si>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</si>
  <si>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</si>
  <si>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</si>
  <si>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</si>
  <si>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</si>
  <si>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</si>
  <si>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</si>
  <si>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</si>
  <si>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</si>
  <si>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</si>
  <si>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</si>
  <si>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</si>
  <si>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</si>
  <si>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</si>
  <si>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</si>
  <si>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</si>
  <si>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</si>
  <si>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</si>
  <si>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</si>
  <si>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</si>
  <si>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</si>
  <si>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</si>
  <si>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</si>
  <si>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</si>
  <si>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</si>
  <si>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</si>
  <si>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</si>
  <si>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</si>
  <si>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</si>
  <si>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</si>
  <si>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</si>
  <si>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</si>
  <si>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</si>
  <si>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</si>
  <si>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</si>
  <si>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</si>
  <si>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</si>
  <si>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</si>
  <si>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</si>
  <si>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</si>
  <si>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</si>
  <si>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</si>
  <si>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</si>
  <si>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</si>
  <si>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</si>
  <si>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</si>
  <si>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</si>
  <si>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</si>
  <si>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</si>
  <si>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</si>
  <si>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</si>
  <si>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</si>
  <si>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</si>
  <si>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</si>
  <si>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</si>
  <si>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</si>
  <si>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</si>
  <si>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</si>
  <si>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</si>
  <si>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</si>
  <si>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</si>
  <si>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</si>
  <si>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</si>
  <si>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</si>
  <si>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</si>
  <si>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</si>
  <si>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</si>
  <si>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</si>
  <si>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</si>
  <si>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</si>
  <si>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</si>
  <si>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</si>
  <si>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</si>
  <si>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</si>
  <si>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</si>
  <si>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</si>
  <si>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</si>
  <si>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</si>
  <si>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</si>
  <si>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</si>
  <si>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</si>
  <si>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</si>
  <si>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</si>
  <si>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</si>
  <si>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</si>
  <si>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</si>
  <si>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</si>
  <si>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</si>
  <si>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</si>
  <si>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</si>
  <si>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</si>
  <si>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</si>
  <si>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</si>
  <si>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</si>
  <si>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</si>
  <si>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</si>
  <si>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</si>
  <si>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</si>
  <si>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</si>
  <si>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</si>
  <si>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</si>
  <si>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</si>
  <si>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</si>
  <si>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</si>
  <si>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</si>
  <si>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</si>
  <si>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</si>
  <si>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</si>
  <si>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</si>
  <si>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</si>
  <si>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</si>
  <si>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</si>
  <si>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</si>
  <si>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</si>
  <si>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</si>
  <si>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</si>
  <si>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</si>
  <si>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</si>
  <si>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</si>
  <si>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</si>
  <si>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</si>
  <si>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</si>
  <si>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</si>
  <si>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</si>
  <si>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</si>
  <si>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</si>
  <si>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</si>
  <si>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</si>
  <si>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</si>
  <si>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</si>
  <si>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</si>
  <si>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</si>
  <si>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</si>
  <si>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</si>
  <si>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</si>
  <si>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</si>
  <si>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</si>
  <si>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</si>
  <si>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</si>
  <si>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</si>
  <si>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</si>
  <si>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</si>
  <si>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</si>
  <si>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</si>
  <si>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</si>
  <si>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</si>
  <si>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</si>
  <si>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</si>
  <si>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</si>
  <si>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</si>
  <si>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</si>
  <si>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</si>
  <si>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</si>
  <si>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</si>
  <si>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</si>
  <si>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</si>
  <si>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</si>
  <si>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</si>
  <si>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</si>
  <si>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</si>
  <si>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</si>
  <si>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</si>
  <si>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</si>
  <si>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</si>
  <si>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</si>
  <si>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</si>
  <si>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</si>
  <si>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</si>
  <si>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</si>
  <si>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</si>
  <si>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</si>
  <si>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</si>
  <si>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</si>
  <si>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</si>
  <si>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</si>
  <si>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</si>
  <si>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</si>
  <si>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</si>
  <si>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</si>
  <si>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</si>
  <si>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</si>
  <si>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</si>
  <si>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</si>
  <si>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</si>
  <si>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</si>
  <si>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</si>
  <si>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</si>
  <si>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</si>
  <si>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</si>
  <si>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</si>
  <si>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</si>
  <si>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</si>
  <si>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</si>
  <si>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</si>
  <si>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</si>
  <si>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</si>
  <si>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</si>
  <si>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</si>
  <si>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</si>
  <si>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</si>
  <si>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</si>
  <si>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</si>
  <si>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</si>
  <si>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</si>
  <si>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</si>
  <si>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</si>
  <si>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</si>
  <si>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</si>
  <si>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</si>
  <si>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</si>
  <si>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</si>
  <si>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</si>
  <si>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</si>
  <si>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</si>
  <si>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</si>
  <si>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</si>
  <si>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</si>
  <si>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</si>
  <si>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</si>
  <si>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</si>
  <si>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</si>
  <si>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</si>
  <si>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</si>
  <si>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</si>
  <si>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</si>
  <si>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</si>
  <si>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</si>
  <si>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</si>
  <si>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</si>
  <si>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</si>
  <si>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</si>
  <si>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</si>
  <si>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</si>
  <si>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</si>
  <si>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</si>
  <si>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</si>
  <si>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</si>
  <si>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</si>
  <si>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</si>
  <si>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</si>
  <si>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</si>
  <si>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</si>
  <si>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</si>
  <si>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</si>
  <si>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</si>
  <si>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</si>
  <si>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</si>
  <si>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</si>
  <si>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</si>
  <si>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</si>
  <si>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</si>
  <si>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</si>
  <si>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</si>
  <si>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</si>
  <si>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</si>
  <si>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</si>
  <si>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</si>
  <si>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</si>
  <si>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</si>
  <si>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</si>
  <si>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</si>
  <si>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</si>
  <si>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</si>
  <si>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</si>
  <si>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</si>
  <si>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</si>
  <si>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</si>
  <si>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</si>
  <si>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</si>
  <si>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</si>
  <si>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</si>
  <si>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</si>
  <si>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</si>
  <si>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</si>
  <si>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</si>
  <si>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</si>
  <si>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</si>
  <si>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</si>
  <si>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</si>
  <si>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</si>
  <si>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</si>
  <si>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</si>
  <si>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</si>
  <si>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</si>
  <si>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</si>
  <si>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</si>
  <si>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</si>
  <si>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</si>
  <si>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</si>
  <si>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</si>
  <si>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</si>
  <si>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</si>
  <si>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</si>
  <si>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</si>
  <si>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</si>
  <si>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</si>
  <si>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</si>
  <si>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</si>
  <si>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</si>
  <si>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</si>
  <si>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</si>
  <si>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</si>
  <si>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</si>
  <si>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</si>
  <si>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</si>
  <si>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</si>
  <si>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</si>
  <si>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</si>
  <si>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</si>
  <si>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</si>
  <si>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</si>
  <si>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</si>
  <si>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</si>
  <si>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</si>
  <si>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</si>
  <si>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</si>
  <si>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</si>
  <si>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</si>
  <si>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</si>
  <si>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</si>
  <si>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</si>
  <si>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</si>
  <si>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</si>
  <si>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</si>
  <si>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</si>
  <si>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</si>
  <si>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</si>
  <si>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</si>
  <si>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</si>
  <si>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</si>
  <si>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</si>
  <si>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</si>
  <si>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</si>
  <si>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</si>
  <si>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</si>
  <si>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</si>
  <si>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</si>
  <si>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</si>
  <si>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</si>
  <si>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</si>
  <si>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</si>
  <si>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</si>
  <si>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</si>
  <si>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</si>
  <si>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</si>
  <si>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</si>
  <si>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</si>
  <si>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</si>
  <si>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</si>
  <si>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</si>
  <si>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</si>
  <si>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</si>
  <si>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</si>
  <si>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</si>
  <si>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</si>
  <si>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</si>
  <si>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</si>
  <si>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</si>
  <si>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</si>
  <si>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</si>
  <si>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</si>
  <si>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</si>
  <si>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</si>
  <si>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</si>
  <si>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</si>
  <si>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</si>
  <si>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</si>
  <si>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</si>
  <si>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</si>
  <si>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</si>
  <si>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</si>
  <si>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</si>
  <si>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</si>
  <si>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</si>
  <si>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</si>
  <si>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</si>
  <si>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</si>
  <si>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</si>
  <si>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</si>
  <si>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</si>
  <si>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</si>
  <si>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</si>
  <si>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</si>
  <si>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</si>
  <si>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</si>
  <si>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</si>
  <si>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</si>
  <si>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</si>
  <si>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</si>
  <si>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</si>
  <si>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</si>
  <si>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</si>
  <si>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</si>
  <si>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</si>
  <si>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</si>
  <si>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</si>
  <si>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</si>
  <si>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</si>
  <si>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</si>
  <si>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</si>
  <si>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</si>
  <si>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</si>
  <si>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</si>
  <si>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</si>
  <si>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</si>
  <si>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</si>
  <si>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</si>
  <si>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</si>
  <si>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</si>
  <si>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</si>
  <si>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</si>
  <si>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</si>
  <si>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</si>
  <si>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</si>
  <si>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</si>
  <si>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</si>
  <si>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</si>
  <si>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</si>
  <si>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</si>
  <si>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</si>
  <si>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</si>
  <si>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</si>
  <si>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</si>
  <si>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</si>
  <si>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</si>
  <si>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</si>
  <si>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</si>
  <si>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</si>
  <si>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</si>
  <si>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</si>
  <si>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</si>
  <si>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</si>
  <si>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</si>
  <si>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</si>
  <si>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</si>
  <si>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</si>
  <si>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</si>
  <si>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</si>
  <si>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</si>
  <si>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</si>
  <si>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</si>
  <si>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</si>
  <si>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</si>
  <si>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</si>
  <si>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</si>
  <si>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</si>
  <si>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</si>
  <si>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</si>
  <si>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</si>
  <si>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</si>
  <si>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</si>
  <si>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</si>
  <si>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</si>
  <si>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</si>
  <si>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</si>
  <si>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</si>
  <si>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</si>
  <si>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</si>
  <si>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</si>
  <si>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</si>
  <si>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</si>
  <si>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</si>
  <si>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</si>
  <si>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</si>
  <si>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</si>
  <si>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</si>
  <si>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</si>
  <si>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</si>
  <si>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</si>
  <si>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</si>
  <si>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</si>
  <si>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</si>
  <si>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</si>
  <si>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</si>
  <si>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</si>
  <si>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</si>
  <si>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</si>
  <si>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</si>
  <si>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</si>
  <si>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</si>
  <si>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</si>
  <si>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</si>
  <si>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</si>
  <si>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</si>
  <si>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</si>
  <si>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</si>
  <si>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</si>
  <si>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</si>
  <si>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</si>
  <si>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</si>
  <si>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</si>
  <si>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</si>
  <si>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</si>
  <si>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</si>
  <si>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</si>
  <si>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</si>
  <si>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</si>
  <si>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</si>
  <si>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</si>
  <si>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</si>
  <si>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</si>
  <si>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</si>
  <si>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</si>
  <si>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</si>
  <si>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</si>
  <si>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</si>
  <si>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</si>
  <si>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</si>
  <si>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</si>
  <si>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</si>
  <si>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</si>
  <si>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</si>
  <si>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</si>
  <si>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</si>
  <si>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</si>
  <si>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</si>
  <si>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</si>
  <si>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</si>
  <si>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</si>
  <si>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</si>
  <si>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</si>
  <si>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</si>
  <si>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</si>
  <si>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</si>
  <si>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</si>
  <si>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</si>
  <si>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</si>
  <si>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</si>
  <si>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</si>
  <si>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</si>
  <si>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</si>
  <si>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</si>
  <si>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</si>
  <si>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</si>
  <si>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</si>
  <si>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</si>
  <si>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</si>
  <si>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</si>
  <si>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</si>
  <si>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</si>
  <si>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</si>
  <si>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</si>
  <si>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</si>
  <si>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</si>
  <si>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</si>
  <si>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</si>
  <si>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</si>
  <si>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</si>
  <si>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</si>
  <si>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</si>
  <si>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</si>
  <si>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</si>
  <si>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</si>
  <si>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</si>
  <si>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</si>
  <si>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</si>
  <si>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</si>
  <si>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</si>
  <si>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</si>
  <si>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</si>
  <si>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</si>
  <si>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</si>
  <si>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</si>
  <si>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</si>
  <si>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</si>
  <si>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</si>
  <si>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</si>
  <si>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</si>
  <si>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</si>
  <si>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</si>
  <si>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</si>
  <si>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</si>
  <si>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</si>
  <si>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</si>
  <si>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</si>
  <si>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</si>
  <si>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</si>
  <si>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</si>
  <si>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</si>
  <si>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</si>
  <si>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</si>
  <si>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</si>
  <si>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</si>
  <si>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</si>
  <si>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</si>
  <si>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</si>
  <si>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</si>
  <si>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</si>
  <si>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</si>
  <si>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</si>
  <si>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</si>
  <si>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</si>
  <si>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</si>
  <si>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</si>
  <si>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</si>
  <si>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</si>
  <si>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</si>
  <si>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</si>
  <si>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</si>
  <si>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</si>
  <si>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</si>
  <si>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</si>
  <si>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</si>
  <si>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</si>
  <si>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</si>
  <si>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</si>
  <si>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</si>
  <si>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</si>
  <si>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</si>
  <si>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</si>
  <si>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</si>
  <si>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</si>
  <si>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</si>
  <si>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</si>
  <si>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</si>
  <si>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</si>
  <si>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</si>
  <si>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</si>
  <si>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</si>
  <si>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</si>
  <si>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</si>
  <si>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</si>
  <si>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</si>
  <si>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</si>
  <si>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</si>
  <si>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</si>
  <si>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</si>
  <si>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</si>
  <si>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</si>
  <si>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</si>
  <si>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</si>
  <si>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</si>
  <si>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</si>
  <si>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</si>
  <si>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</si>
  <si>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</si>
  <si>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</si>
  <si>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</si>
  <si>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</si>
  <si>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</si>
  <si>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</si>
  <si>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</si>
  <si>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</si>
  <si>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</si>
  <si>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</si>
  <si>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</si>
  <si>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</si>
  <si>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</si>
  <si>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</si>
  <si>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</si>
  <si>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</si>
  <si>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</si>
  <si>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</si>
  <si>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</si>
  <si>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</si>
  <si>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</si>
  <si>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</si>
  <si>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</si>
  <si>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</si>
  <si>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</si>
  <si>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</si>
  <si>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</si>
  <si>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</si>
  <si>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</si>
  <si>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</si>
  <si>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</si>
  <si>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</si>
  <si>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</si>
  <si>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</si>
  <si>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</si>
  <si>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</si>
  <si>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</si>
  <si>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</si>
  <si>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</si>
  <si>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</si>
  <si>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</si>
  <si>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</si>
  <si>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</si>
  <si>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</si>
  <si>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</si>
  <si>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</si>
  <si>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</si>
  <si>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</si>
  <si>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</si>
  <si>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</si>
  <si>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</si>
  <si>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</si>
  <si>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</si>
  <si>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</si>
  <si>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</si>
  <si>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</si>
  <si>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</si>
  <si>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</si>
  <si>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</si>
  <si>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</si>
  <si>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</si>
  <si>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</si>
  <si>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</si>
  <si>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</si>
  <si>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</si>
  <si>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</si>
  <si>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</si>
  <si>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</si>
  <si>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</si>
  <si>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</si>
  <si>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</si>
  <si>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</si>
  <si>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</si>
  <si>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</si>
  <si>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</si>
  <si>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</si>
  <si>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</si>
  <si>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</si>
  <si>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</si>
  <si>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</si>
  <si>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</si>
  <si>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</si>
  <si>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</si>
  <si>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</si>
  <si>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</si>
  <si>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</si>
  <si>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</si>
  <si>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</si>
  <si>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</si>
  <si>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</si>
  <si>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</si>
  <si>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</si>
  <si>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</si>
  <si>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</si>
  <si>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</si>
  <si>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</si>
  <si>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</si>
  <si>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</si>
  <si>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</si>
  <si>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</si>
  <si>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</si>
  <si>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</si>
  <si>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</si>
  <si>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</si>
  <si>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</si>
  <si>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</si>
  <si>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</si>
  <si>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</si>
  <si>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</si>
  <si>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</si>
  <si>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</si>
  <si>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</si>
  <si>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</si>
  <si>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</si>
  <si>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</si>
  <si>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</si>
  <si>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</si>
  <si>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</si>
  <si>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</si>
  <si>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</si>
  <si>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</si>
  <si>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</si>
  <si>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</si>
  <si>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</si>
  <si>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</si>
  <si>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</si>
  <si>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</si>
  <si>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</si>
  <si>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</si>
  <si>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</si>
  <si>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</si>
  <si>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</si>
  <si>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</si>
  <si>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</si>
  <si>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</si>
  <si>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</si>
  <si>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</si>
  <si>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</si>
  <si>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</si>
  <si>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</si>
  <si>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</si>
  <si>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</si>
  <si>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</si>
  <si>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</si>
  <si>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</si>
  <si>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</si>
  <si>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</si>
  <si>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</si>
  <si>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</si>
  <si>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</si>
  <si>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</si>
  <si>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</si>
  <si>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</si>
  <si>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</si>
  <si>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</si>
  <si>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</si>
  <si>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</si>
  <si>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</si>
  <si>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</si>
  <si>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</si>
  <si>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</si>
  <si>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</si>
  <si>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</si>
  <si>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</si>
  <si>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</si>
  <si>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</si>
  <si>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</si>
  <si>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</si>
  <si>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</si>
  <si>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</si>
  <si>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</si>
  <si>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</si>
  <si>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</si>
  <si>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</si>
  <si>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</si>
  <si>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</si>
  <si>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</si>
  <si>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</si>
  <si>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</si>
  <si>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</si>
  <si>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</si>
  <si>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</si>
  <si>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</si>
  <si>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</si>
  <si>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</si>
  <si>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</si>
  <si>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</si>
  <si>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</si>
  <si>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</si>
  <si>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</si>
  <si>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</si>
  <si>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</si>
  <si>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</si>
  <si>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</si>
  <si>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</si>
  <si>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</si>
  <si>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</si>
  <si>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</si>
  <si>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</si>
  <si>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</si>
  <si>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</si>
  <si>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</si>
  <si>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</si>
  <si>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</si>
  <si>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</si>
  <si>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</si>
  <si>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</si>
  <si>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</si>
  <si>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</si>
  <si>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</si>
  <si>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</si>
  <si>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</si>
  <si>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</si>
  <si>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</si>
  <si>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</si>
  <si>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</si>
  <si>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</si>
  <si>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</si>
  <si>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</si>
  <si>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</si>
  <si>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</si>
  <si>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</si>
  <si>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</si>
  <si>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</si>
  <si>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</si>
  <si>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</si>
  <si>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</si>
  <si>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</si>
  <si>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</si>
  <si>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</si>
  <si>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</si>
  <si>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</si>
  <si>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</si>
  <si>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</si>
  <si>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</si>
  <si>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</si>
  <si>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</si>
  <si>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</si>
  <si>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</si>
  <si>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</si>
  <si>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</si>
  <si>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</si>
  <si>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</si>
  <si>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</si>
  <si>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</si>
  <si>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</si>
  <si>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</si>
  <si>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</si>
  <si>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</si>
  <si>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</si>
  <si>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</si>
  <si>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</si>
  <si>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</si>
  <si>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</si>
  <si>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</si>
  <si>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</si>
  <si>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</si>
  <si>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</si>
  <si>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</si>
  <si>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</si>
  <si>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</si>
  <si>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</si>
  <si>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</si>
  <si>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</si>
  <si>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</si>
  <si>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</si>
  <si>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</si>
  <si>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</si>
  <si>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</si>
  <si>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</si>
  <si>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</si>
  <si>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</si>
  <si>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</si>
  <si>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</si>
  <si>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</si>
  <si>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</si>
  <si>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</si>
  <si>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</si>
  <si>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</si>
  <si>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</si>
  <si>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</si>
  <si>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</si>
  <si>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</si>
  <si>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</si>
  <si>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</si>
  <si>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</si>
  <si>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</si>
  <si>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</si>
  <si>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</si>
  <si>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</si>
  <si>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</si>
  <si>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</si>
  <si>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</si>
  <si>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</si>
  <si>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</si>
  <si>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</si>
  <si>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</si>
  <si>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</si>
  <si>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</si>
  <si>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</si>
  <si>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</si>
  <si>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</si>
  <si>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</si>
  <si>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</si>
  <si>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</si>
  <si>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</si>
  <si>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</si>
  <si>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</si>
  <si>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</si>
  <si>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</si>
  <si>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</si>
  <si>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</si>
  <si>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</si>
  <si>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</si>
  <si>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</si>
  <si>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</si>
  <si>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</si>
  <si>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</si>
  <si>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</si>
  <si>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</si>
  <si>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</si>
  <si>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</si>
  <si>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</si>
  <si>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</si>
  <si>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</si>
  <si>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</si>
  <si>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</si>
  <si>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</si>
  <si>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</si>
  <si>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</si>
  <si>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</si>
  <si>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</si>
  <si>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</si>
  <si>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</si>
  <si>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</si>
  <si>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</si>
  <si>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</si>
  <si>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</si>
  <si>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</si>
  <si>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</si>
  <si>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</si>
  <si>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</si>
  <si>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</si>
  <si>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</si>
  <si>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</si>
  <si>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</si>
  <si>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</si>
  <si>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</si>
  <si>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</si>
  <si>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</si>
  <si>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</si>
  <si>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</si>
  <si>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</si>
  <si>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</si>
  <si>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</si>
  <si>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</si>
  <si>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</si>
  <si>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</si>
  <si>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</si>
  <si>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</si>
  <si>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</si>
  <si>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</si>
  <si>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</si>
  <si>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</si>
  <si>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</si>
  <si>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</si>
  <si>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</si>
  <si>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</si>
  <si>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</si>
  <si>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</si>
  <si>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</si>
  <si>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</si>
  <si>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</si>
  <si>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</si>
  <si>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</si>
  <si>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</si>
  <si>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</si>
  <si>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</si>
  <si>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</si>
  <si>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</si>
  <si>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</si>
  <si>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</si>
  <si>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</si>
  <si>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</si>
  <si>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</si>
  <si>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</si>
  <si>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</si>
  <si>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</si>
  <si>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</si>
  <si>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</si>
  <si>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</si>
  <si>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</si>
  <si>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</si>
  <si>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</si>
  <si>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</si>
  <si>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</si>
  <si>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</si>
  <si>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</si>
  <si>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</si>
  <si>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</si>
  <si>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</si>
  <si>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</si>
  <si>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</si>
  <si>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</si>
  <si>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</si>
  <si>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</si>
  <si>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</si>
  <si>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</si>
  <si>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</si>
  <si>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</si>
  <si>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</si>
  <si>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</si>
  <si>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</si>
  <si>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</si>
  <si>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</si>
  <si>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</si>
  <si>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</si>
  <si>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</si>
  <si>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</si>
  <si>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</si>
  <si>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</si>
  <si>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</si>
  <si>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</si>
  <si>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</si>
  <si>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</si>
  <si>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</si>
  <si>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</si>
  <si>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</si>
  <si>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</si>
  <si>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</si>
  <si>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</si>
  <si>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</si>
  <si>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</si>
  <si>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</si>
  <si>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</si>
  <si>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</si>
  <si>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</si>
  <si>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</si>
  <si>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</si>
  <si>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</si>
  <si>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</si>
  <si>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</si>
  <si>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</si>
  <si>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</si>
  <si>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</si>
  <si>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</si>
  <si>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</si>
  <si>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</si>
  <si>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</si>
  <si>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</si>
  <si>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</si>
  <si>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</si>
  <si>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</si>
  <si>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</si>
  <si>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</si>
  <si>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</si>
  <si>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</si>
  <si>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</si>
  <si>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</si>
  <si>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</si>
  <si>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</si>
  <si>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</si>
  <si>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</si>
  <si>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</si>
  <si>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</si>
  <si>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</si>
  <si>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</si>
  <si>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</si>
  <si>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</si>
  <si>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</si>
  <si>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</si>
  <si>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</si>
  <si>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</si>
  <si>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</si>
  <si>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</si>
  <si>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</si>
  <si>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</si>
  <si>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</si>
  <si>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</si>
  <si>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</si>
  <si>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</si>
  <si>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</si>
  <si>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</si>
  <si>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</si>
  <si>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</si>
  <si>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</si>
  <si>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</si>
  <si>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</si>
  <si>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</si>
  <si>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</si>
  <si>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</si>
  <si>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</si>
  <si>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</si>
  <si>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</si>
  <si>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</si>
  <si>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</si>
  <si>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</si>
  <si>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</si>
  <si>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</si>
  <si>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</si>
  <si>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</si>
  <si>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</si>
  <si>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</si>
  <si>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</si>
  <si>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</si>
  <si>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</si>
  <si>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</si>
  <si>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</si>
  <si>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</si>
  <si>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</si>
  <si>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</si>
  <si>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</si>
  <si>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</si>
  <si>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</si>
  <si>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</si>
  <si>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</si>
  <si>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</si>
  <si>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</si>
  <si>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</si>
  <si>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</si>
  <si>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</si>
  <si>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</si>
  <si>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</si>
  <si>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</si>
  <si>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</si>
  <si>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</si>
  <si>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</si>
  <si>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</si>
  <si>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</si>
  <si>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</si>
  <si>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</si>
  <si>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</si>
  <si>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</si>
  <si>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</si>
  <si>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</si>
  <si>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</si>
  <si>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</si>
  <si>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</si>
  <si>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</si>
  <si>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</si>
  <si>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</si>
  <si>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</si>
  <si>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</si>
  <si>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</si>
  <si>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</si>
  <si>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</si>
  <si>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</si>
  <si>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</si>
  <si>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</si>
  <si>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</si>
  <si>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</si>
  <si>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</si>
  <si>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</si>
  <si>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</si>
  <si>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</si>
  <si>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</si>
  <si>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</si>
  <si>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</si>
  <si>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</si>
  <si>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</si>
  <si>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</si>
  <si>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</si>
  <si>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</si>
  <si>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</si>
  <si>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</si>
  <si>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</si>
  <si>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</si>
  <si>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</si>
  <si>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</si>
  <si>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</si>
  <si>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</si>
  <si>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</si>
  <si>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</si>
  <si>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</si>
  <si>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</si>
  <si>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</si>
  <si>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</si>
  <si>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</si>
  <si>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</si>
  <si>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</si>
  <si>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</si>
  <si>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</si>
  <si>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</si>
  <si>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</si>
  <si>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</si>
  <si>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</si>
  <si>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</si>
  <si>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</si>
  <si>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</si>
  <si>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</si>
  <si>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</si>
  <si>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</si>
  <si>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</si>
  <si>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</si>
  <si>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</si>
  <si>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</si>
  <si>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</si>
  <si>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</si>
  <si>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</si>
  <si>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</si>
  <si>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</si>
  <si>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</si>
  <si>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</si>
  <si>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</si>
  <si>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</si>
  <si>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</si>
  <si>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</si>
  <si>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</si>
  <si>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</si>
  <si>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</si>
  <si>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</si>
  <si>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</si>
  <si>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</si>
  <si>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</si>
  <si>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</si>
  <si>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</si>
  <si>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</si>
  <si>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</si>
  <si>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</si>
  <si>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</si>
  <si>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</si>
  <si>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</si>
  <si>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</si>
  <si>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</si>
  <si>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</si>
  <si>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</si>
  <si>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</si>
  <si>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</si>
  <si>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</si>
  <si>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</si>
  <si>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</si>
  <si>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</si>
  <si>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</si>
  <si>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</si>
  <si>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</si>
  <si>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</si>
  <si>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</si>
  <si>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</si>
  <si>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</si>
  <si>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</si>
  <si>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</si>
  <si>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</si>
  <si>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</si>
  <si>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</si>
  <si>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</si>
  <si>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</si>
  <si>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</si>
  <si>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</si>
  <si>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</si>
  <si>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</si>
  <si>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</si>
  <si>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</si>
  <si>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</si>
  <si>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</si>
  <si>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</si>
  <si>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</si>
  <si>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</si>
  <si>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</si>
  <si>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</si>
  <si>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</si>
  <si>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</si>
  <si>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</si>
  <si>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</si>
  <si>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</si>
  <si>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</si>
  <si>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</si>
  <si>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</si>
  <si>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</si>
  <si>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</si>
  <si>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</si>
  <si>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</si>
  <si>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</si>
  <si>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</si>
  <si>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</si>
  <si>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</si>
  <si>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</si>
  <si>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</si>
  <si>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</si>
  <si>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</si>
  <si>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</si>
  <si>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</si>
  <si>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</si>
  <si>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</si>
  <si>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</si>
  <si>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</si>
  <si>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</si>
  <si>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</si>
  <si>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</si>
  <si>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</si>
  <si>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</si>
  <si>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</si>
  <si>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</si>
  <si>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</si>
  <si>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</si>
  <si>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</si>
  <si>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</si>
  <si>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</si>
  <si>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</si>
  <si>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</si>
  <si>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</si>
  <si>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</si>
  <si>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</si>
  <si>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</si>
  <si>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</si>
  <si>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</si>
  <si>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</si>
  <si>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</si>
  <si>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</si>
  <si>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</si>
  <si>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</si>
  <si>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</si>
  <si>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</si>
  <si>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</si>
  <si>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</si>
  <si>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</si>
  <si>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</si>
  <si>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</si>
  <si>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</si>
  <si>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</si>
  <si>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</si>
  <si>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</si>
  <si>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</si>
  <si>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</si>
  <si>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</si>
  <si>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</si>
  <si>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</si>
  <si>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</si>
  <si>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</si>
  <si>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</si>
  <si>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</si>
  <si>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</si>
  <si>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</si>
  <si>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</si>
  <si>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</si>
  <si>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</si>
  <si>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</si>
  <si>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</si>
  <si>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</si>
  <si>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</si>
  <si>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</si>
  <si>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</si>
  <si>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</si>
  <si>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</si>
  <si>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</si>
  <si>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</si>
  <si>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</si>
  <si>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</si>
  <si>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</si>
  <si>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</si>
  <si>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</si>
  <si>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</si>
  <si>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</si>
  <si>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</si>
  <si>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</si>
  <si>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</si>
  <si>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</si>
  <si>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</si>
  <si>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</si>
  <si>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</si>
  <si>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</si>
  <si>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</si>
  <si>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</si>
  <si>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</si>
  <si>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</si>
  <si>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</si>
  <si>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</si>
  <si>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</si>
  <si>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</si>
  <si>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</si>
  <si>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</si>
  <si>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</si>
  <si>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</si>
  <si>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</si>
  <si>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</si>
  <si>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</si>
  <si>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</si>
  <si>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</si>
  <si>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</si>
  <si>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</si>
  <si>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</si>
  <si>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</si>
  <si>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</si>
  <si>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</si>
  <si>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</si>
  <si>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</si>
  <si>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</si>
  <si>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</si>
  <si>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</si>
  <si>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</si>
  <si>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</si>
  <si>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</si>
  <si>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</si>
  <si>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</si>
  <si>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</si>
  <si>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</si>
  <si>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</si>
  <si>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</si>
  <si>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</si>
  <si>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</si>
  <si>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</si>
  <si>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</si>
  <si>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</si>
  <si>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</si>
  <si>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</si>
  <si>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</si>
  <si>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</si>
  <si>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</si>
  <si>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</si>
  <si>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</si>
  <si>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</si>
  <si>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</si>
  <si>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</si>
  <si>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</si>
  <si>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</si>
  <si>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</si>
  <si>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</si>
  <si>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</si>
  <si>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</si>
  <si>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</si>
  <si>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</si>
  <si>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</si>
  <si>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</si>
  <si>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</si>
  <si>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</si>
  <si>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</si>
  <si>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</si>
  <si>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</si>
  <si>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</si>
  <si>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</si>
  <si>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</si>
  <si>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</si>
  <si>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</si>
  <si>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</si>
  <si>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</si>
  <si>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</si>
  <si>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</si>
  <si>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</si>
  <si>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</si>
  <si>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</si>
  <si>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</si>
  <si>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</si>
  <si>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</si>
  <si>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</si>
  <si>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</si>
  <si>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</si>
  <si>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</si>
  <si>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</si>
  <si>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</si>
  <si>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</si>
  <si>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</si>
  <si>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</si>
  <si>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</si>
  <si>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</si>
  <si>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</si>
  <si>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</si>
  <si>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</si>
  <si>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</si>
  <si>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</si>
  <si>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</si>
  <si>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</si>
  <si>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</si>
  <si>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</si>
  <si>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</si>
  <si>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</si>
  <si>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</si>
  <si>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</si>
  <si>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</si>
  <si>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</si>
  <si>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</si>
  <si>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</si>
  <si>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</si>
  <si>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</si>
  <si>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</si>
  <si>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</si>
  <si>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</si>
  <si>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</si>
  <si>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</si>
  <si>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</si>
  <si>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</si>
  <si>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</si>
  <si>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</si>
  <si>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</si>
  <si>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</si>
  <si>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</si>
  <si>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</si>
  <si>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</si>
  <si>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</si>
  <si>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</si>
  <si>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</si>
  <si>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</si>
  <si>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</si>
  <si>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</si>
  <si>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</si>
  <si>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</si>
  <si>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</si>
  <si>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</si>
  <si>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</si>
  <si>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</si>
  <si>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</si>
  <si>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</si>
  <si>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</si>
  <si>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</si>
  <si>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</si>
  <si>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</si>
  <si>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</si>
  <si>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</si>
  <si>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</si>
  <si>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</si>
  <si>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</si>
  <si>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</si>
  <si>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</si>
  <si>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</si>
  <si>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</si>
  <si>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</si>
  <si>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</si>
  <si>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</si>
  <si>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</si>
  <si>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</si>
  <si>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</si>
  <si>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</si>
  <si>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</si>
  <si>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</si>
  <si>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</si>
  <si>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</si>
  <si>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</si>
  <si>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</si>
  <si>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</si>
  <si>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</si>
  <si>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</si>
  <si>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</si>
  <si>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</si>
  <si>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</si>
  <si>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</si>
  <si>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</si>
  <si>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</si>
  <si>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</si>
  <si>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</si>
  <si>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</si>
  <si>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</si>
  <si>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</si>
  <si>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</si>
  <si>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</si>
  <si>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</si>
  <si>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</si>
  <si>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</si>
  <si>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</si>
  <si>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</si>
  <si>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</si>
  <si>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</si>
  <si>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</si>
  <si>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</si>
  <si>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</si>
  <si>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</si>
  <si>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</si>
  <si>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</si>
  <si>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</si>
  <si>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</si>
  <si>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</si>
  <si>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</si>
  <si>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</si>
  <si>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</si>
  <si>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</si>
  <si>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</si>
  <si>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</si>
  <si>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</si>
  <si>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</si>
  <si>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</si>
  <si>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</si>
  <si>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</si>
  <si>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</si>
  <si>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</si>
  <si>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</si>
  <si>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</si>
  <si>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</si>
  <si>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</si>
  <si>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</si>
  <si>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</si>
  <si>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</si>
  <si>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</si>
  <si>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</si>
  <si>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</si>
  <si>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</si>
  <si>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</si>
  <si>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</si>
  <si>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</si>
  <si>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</si>
  <si>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</si>
  <si>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</si>
  <si>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</si>
  <si>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</si>
  <si>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</si>
  <si>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</si>
  <si>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</si>
  <si>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</si>
  <si>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</si>
  <si>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</si>
  <si>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</si>
  <si>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</si>
  <si>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</si>
  <si>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</si>
  <si>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</si>
  <si>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</si>
  <si>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</si>
  <si>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</si>
  <si>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</si>
  <si>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</si>
  <si>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</si>
  <si>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</si>
  <si>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</si>
  <si>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</si>
  <si>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</si>
  <si>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</si>
  <si>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</si>
  <si>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</si>
  <si>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</si>
  <si>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</si>
  <si>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</si>
  <si>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</si>
  <si>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</si>
  <si>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</si>
  <si>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</si>
  <si>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</si>
  <si>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</si>
  <si>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</si>
  <si>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</si>
  <si>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</si>
  <si>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</si>
  <si>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</si>
  <si>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</si>
  <si>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</si>
  <si>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</si>
  <si>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</si>
  <si>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</si>
  <si>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</si>
  <si>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</si>
  <si>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</si>
  <si>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</si>
  <si>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</si>
  <si>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</si>
  <si>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</si>
  <si>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</si>
  <si>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</si>
  <si>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</si>
  <si>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</si>
  <si>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</si>
  <si>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</si>
  <si>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</si>
  <si>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</si>
  <si>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</si>
  <si>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</si>
  <si>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</si>
  <si>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</si>
  <si>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</si>
  <si>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</si>
  <si>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</si>
  <si>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</si>
  <si>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</si>
  <si>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</si>
  <si>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</si>
  <si>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</si>
  <si>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</si>
  <si>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</si>
  <si>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</si>
  <si>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</si>
  <si>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</si>
  <si>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</si>
  <si>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</si>
  <si>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</si>
  <si>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</si>
  <si>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</si>
  <si>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</si>
  <si>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</si>
  <si>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</si>
  <si>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</si>
  <si>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</si>
  <si>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</si>
  <si>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</si>
  <si>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</si>
  <si>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</si>
  <si>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</si>
  <si>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</si>
  <si>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</si>
  <si>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</si>
  <si>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</si>
  <si>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</si>
  <si>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</si>
  <si>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</si>
  <si>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</si>
  <si>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</si>
  <si>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</si>
  <si>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</si>
  <si>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</si>
  <si>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</si>
  <si>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</si>
  <si>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</si>
  <si>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</si>
  <si>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</si>
  <si>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</si>
  <si>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</si>
  <si>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</si>
  <si>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</si>
  <si>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</si>
  <si>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</si>
  <si>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</si>
  <si>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</si>
  <si>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</si>
  <si>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</si>
  <si>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</si>
  <si>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</si>
  <si>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</si>
  <si>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</si>
  <si>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</si>
  <si>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</si>
  <si>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</si>
  <si>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</si>
  <si>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</si>
  <si>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</si>
  <si>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</si>
  <si>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</si>
  <si>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</si>
  <si>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</si>
  <si>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</si>
  <si>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</si>
  <si>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</si>
  <si>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</si>
  <si>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</si>
  <si>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</si>
  <si>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</si>
  <si>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</si>
  <si>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</si>
  <si>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</si>
  <si>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</si>
  <si>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</si>
  <si>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</si>
  <si>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</si>
  <si>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</si>
  <si>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</si>
  <si>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</si>
  <si>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</si>
  <si>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</si>
  <si>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</si>
  <si>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</si>
  <si>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</si>
  <si>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</si>
  <si>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</si>
  <si>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</si>
  <si>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</si>
  <si>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</si>
  <si>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</si>
  <si>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</si>
  <si>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</si>
  <si>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</si>
  <si>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</si>
  <si>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</si>
  <si>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</si>
  <si>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</si>
  <si>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</si>
  <si>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</si>
  <si>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</si>
  <si>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</si>
  <si>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</si>
  <si>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</si>
  <si>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</si>
  <si>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</si>
  <si>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</si>
  <si>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</si>
  <si>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</si>
  <si>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</si>
  <si>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</si>
  <si>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</si>
  <si>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</si>
  <si>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</si>
  <si>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</si>
  <si>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</si>
  <si>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</si>
  <si>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</si>
  <si>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</si>
  <si>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</si>
  <si>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</si>
  <si>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</si>
  <si>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</si>
  <si>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</si>
  <si>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</si>
  <si>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</si>
  <si>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</si>
  <si>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</si>
  <si>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</si>
  <si>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</si>
  <si>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</si>
  <si>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</si>
  <si>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</si>
  <si>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</si>
  <si>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</si>
  <si>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</si>
  <si>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</si>
  <si>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</si>
  <si>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</si>
  <si>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</si>
  <si>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</si>
  <si>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</si>
  <si>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</si>
  <si>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</si>
  <si>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</si>
  <si>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</si>
  <si>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</si>
  <si>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</si>
  <si>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</si>
  <si>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</si>
  <si>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</si>
  <si>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</si>
  <si>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</si>
  <si>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</si>
  <si>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</si>
  <si>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</si>
  <si>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</si>
  <si>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</si>
  <si>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</si>
  <si>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</si>
  <si>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</si>
  <si>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</si>
  <si>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</si>
  <si>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</si>
  <si>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</si>
  <si>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</si>
  <si>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</si>
  <si>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</si>
  <si>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</si>
  <si>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</si>
  <si>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</si>
  <si>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</si>
  <si>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</si>
  <si>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</si>
  <si>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</si>
  <si>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</si>
  <si>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</si>
  <si>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</si>
  <si>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</si>
  <si>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</si>
  <si>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</si>
  <si>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</si>
  <si>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</si>
  <si>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</si>
  <si>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</si>
  <si>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</si>
  <si>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</si>
  <si>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</si>
  <si>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</si>
  <si>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</si>
  <si>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</si>
  <si>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</si>
  <si>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</si>
  <si>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</si>
  <si>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</si>
  <si>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</si>
  <si>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</si>
  <si>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</si>
  <si>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</si>
  <si>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</si>
  <si>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</si>
  <si>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</si>
  <si>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</si>
  <si>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</si>
  <si>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</si>
  <si>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</si>
  <si>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</si>
  <si>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</si>
  <si>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</si>
  <si>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</si>
  <si>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</si>
  <si>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</si>
  <si>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</si>
  <si>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</si>
  <si>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</si>
  <si>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</si>
  <si>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</si>
  <si>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</si>
  <si>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</si>
  <si>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</si>
  <si>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</si>
  <si>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</si>
  <si>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</si>
  <si>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</si>
  <si>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</si>
  <si>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</si>
  <si>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</si>
  <si>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</si>
  <si>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</si>
  <si>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</si>
  <si>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</si>
  <si>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</si>
  <si>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</si>
  <si>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</si>
  <si>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</si>
  <si>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</si>
  <si>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</si>
  <si>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</si>
  <si>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</si>
  <si>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</si>
  <si>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</si>
  <si>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</si>
  <si>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</si>
  <si>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</si>
  <si>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</si>
  <si>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</si>
  <si>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</si>
  <si>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</si>
  <si>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</si>
  <si>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</si>
  <si>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</si>
  <si>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</si>
  <si>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</si>
  <si>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</si>
  <si>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</si>
  <si>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</si>
  <si>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</si>
  <si>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</si>
  <si>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</si>
  <si>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</si>
  <si>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</si>
  <si>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</si>
  <si>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</si>
  <si>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</si>
  <si>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</si>
  <si>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</si>
  <si>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</si>
  <si>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</si>
  <si>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</si>
  <si>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</si>
  <si>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</si>
  <si>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</si>
  <si>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</si>
  <si>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</si>
  <si>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</si>
  <si>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</si>
  <si>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</si>
  <si>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</si>
  <si>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</si>
  <si>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</si>
  <si>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</si>
  <si>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</si>
  <si>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</si>
  <si>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</si>
  <si>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</si>
  <si>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</si>
  <si>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</si>
  <si>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</si>
  <si>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</si>
  <si>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</si>
  <si>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</si>
  <si>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</si>
  <si>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</si>
  <si>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</si>
  <si>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</si>
  <si>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</si>
  <si>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</si>
  <si>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</si>
  <si>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</si>
  <si>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</si>
  <si>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</si>
  <si>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</si>
  <si>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</si>
  <si>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</si>
  <si>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</si>
  <si>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</si>
  <si>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</si>
  <si>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</si>
  <si>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</si>
  <si>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</si>
  <si>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</si>
  <si>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</si>
  <si>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</si>
  <si>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</si>
  <si>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</si>
  <si>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</si>
  <si>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</si>
  <si>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</si>
  <si>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</si>
  <si>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</si>
  <si>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</si>
  <si>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</si>
  <si>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</si>
  <si>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</si>
  <si>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</si>
  <si>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</si>
  <si>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</si>
  <si>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</si>
  <si>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</si>
  <si>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</si>
  <si>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</si>
  <si>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</si>
  <si>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</si>
  <si>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</si>
  <si>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</si>
  <si>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</si>
  <si>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</si>
  <si>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</si>
  <si>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</si>
  <si>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</si>
  <si>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</si>
  <si>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</si>
  <si>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</si>
  <si>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</si>
  <si>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</si>
  <si>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</si>
  <si>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</si>
  <si>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</si>
  <si>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</si>
  <si>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</si>
  <si>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</si>
  <si>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</si>
  <si>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</si>
  <si>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</si>
  <si>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</si>
  <si>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</si>
  <si>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</si>
  <si>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</si>
  <si>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</si>
  <si>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</si>
  <si>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</si>
  <si>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</si>
  <si>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</si>
  <si>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</si>
  <si>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</si>
  <si>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</si>
  <si>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</si>
  <si>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</si>
  <si>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</si>
  <si>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</si>
  <si>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</si>
  <si>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</si>
  <si>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</si>
  <si>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</si>
  <si>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</si>
  <si>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</si>
  <si>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</si>
  <si>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</si>
  <si>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</si>
  <si>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</si>
  <si>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</si>
  <si>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</si>
  <si>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</si>
  <si>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</si>
  <si>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</si>
  <si>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</si>
  <si>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</si>
  <si>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</si>
  <si>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</si>
  <si>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</si>
  <si>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</si>
  <si>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</si>
  <si>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</si>
  <si>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</si>
  <si>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</si>
  <si>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</si>
  <si>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</si>
  <si>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</si>
  <si>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</si>
  <si>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</si>
  <si>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</si>
  <si>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</si>
  <si>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</si>
  <si>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</si>
  <si>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</si>
  <si>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</si>
  <si>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</si>
  <si>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</si>
  <si>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</si>
  <si>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</si>
  <si>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</si>
  <si>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</si>
  <si>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</si>
  <si>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</si>
  <si>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</si>
  <si>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</si>
  <si>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</si>
  <si>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</si>
  <si>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</si>
  <si>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</si>
  <si>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</si>
  <si>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</si>
  <si>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</si>
  <si>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</si>
  <si>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</si>
  <si>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</si>
  <si>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</si>
  <si>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</si>
  <si>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</si>
  <si>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</si>
  <si>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</si>
  <si>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</si>
  <si>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</si>
  <si>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</si>
  <si>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</si>
  <si>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</si>
  <si>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</si>
  <si>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</si>
  <si>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</si>
  <si>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</si>
  <si>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</si>
  <si>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</si>
  <si>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</si>
  <si>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</si>
  <si>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</si>
  <si>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</si>
  <si>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</si>
  <si>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</si>
  <si>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</si>
  <si>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</si>
  <si>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</si>
  <si>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</si>
  <si>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</si>
  <si>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</si>
  <si>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</si>
  <si>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</si>
  <si>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</si>
  <si>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</si>
  <si>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</si>
  <si>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</si>
  <si>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</si>
  <si>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</si>
  <si>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</si>
  <si>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</si>
  <si>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</si>
  <si>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</si>
  <si>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</si>
  <si>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</si>
  <si>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</si>
  <si>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</si>
  <si>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</si>
  <si>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</si>
  <si>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</si>
  <si>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</si>
  <si>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</si>
  <si>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</si>
  <si>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</si>
  <si>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</si>
  <si>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</si>
  <si>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</si>
  <si>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</si>
  <si>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</si>
  <si>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</si>
  <si>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</si>
  <si>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</si>
  <si>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</si>
  <si>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</si>
  <si>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</si>
  <si>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</si>
  <si>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</si>
  <si>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</si>
  <si>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</si>
  <si>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</si>
  <si>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</si>
  <si>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</si>
  <si>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</si>
  <si>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</si>
  <si>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</si>
  <si>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</si>
  <si>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</si>
  <si>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</si>
  <si>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</si>
  <si>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</si>
  <si>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</si>
  <si>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</si>
  <si>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</si>
  <si>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</si>
  <si>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</si>
  <si>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</si>
  <si>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</si>
  <si>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</si>
  <si>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</si>
  <si>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</si>
  <si>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</si>
  <si>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</si>
  <si>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</si>
  <si>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</si>
  <si>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</si>
  <si>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</si>
  <si>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</si>
  <si>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</si>
  <si>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</si>
  <si>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</si>
  <si>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</si>
  <si>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</si>
  <si>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</si>
  <si>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</si>
  <si>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</si>
  <si>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</si>
  <si>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</si>
  <si>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</si>
  <si>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</si>
  <si>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</si>
  <si>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</si>
  <si>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</si>
  <si>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</si>
  <si>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</si>
  <si>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</si>
  <si>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</si>
  <si>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</si>
  <si>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</si>
  <si>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</si>
  <si>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</si>
  <si>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</si>
  <si>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</si>
  <si>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</si>
  <si>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</si>
  <si>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</si>
  <si>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</si>
  <si>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</si>
  <si>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</si>
  <si>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</si>
  <si>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</si>
  <si>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</si>
  <si>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</si>
  <si>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</si>
  <si>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</si>
  <si>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</si>
  <si>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</si>
  <si>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</si>
  <si>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</si>
  <si>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</si>
  <si>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</si>
  <si>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</si>
  <si>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</si>
  <si>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</si>
  <si>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</si>
  <si>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</si>
  <si>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</si>
  <si>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</si>
  <si>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</si>
  <si>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</si>
  <si>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</si>
  <si>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</si>
  <si>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</si>
  <si>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</si>
  <si>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</si>
  <si>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</si>
  <si>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</si>
  <si>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</si>
  <si>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</si>
  <si>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</si>
  <si>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</si>
  <si>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</si>
  <si>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</si>
  <si>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</si>
  <si>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</si>
  <si>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</si>
  <si>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</si>
  <si>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</si>
  <si>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</si>
  <si>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</si>
  <si>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</si>
  <si>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</si>
  <si>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</si>
  <si>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</si>
  <si>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</si>
  <si>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</si>
  <si>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</si>
  <si>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</si>
  <si>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</si>
  <si>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</si>
  <si>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</si>
  <si>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</si>
  <si>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</si>
  <si>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</si>
  <si>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</si>
  <si>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</si>
  <si>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</si>
  <si>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</si>
  <si>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</si>
  <si>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</si>
  <si>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</si>
  <si>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</si>
  <si>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</si>
  <si>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</si>
  <si>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</si>
  <si>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</si>
  <si>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</si>
  <si>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</si>
  <si>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</si>
  <si>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</si>
  <si>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</si>
  <si>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</si>
  <si>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</si>
  <si>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</si>
  <si>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</si>
  <si>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</si>
  <si>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</si>
  <si>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</si>
  <si>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</si>
  <si>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</si>
  <si>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</si>
  <si>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</si>
  <si>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</si>
  <si>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</si>
  <si>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</si>
  <si>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</si>
  <si>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</si>
  <si>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</si>
  <si>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</si>
  <si>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</si>
  <si>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</si>
  <si>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</si>
  <si>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</si>
  <si>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</si>
  <si>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</si>
  <si>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</si>
  <si>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</si>
  <si>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</si>
  <si>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</si>
  <si>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</si>
  <si>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</si>
  <si>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</si>
  <si>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</si>
  <si>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</si>
  <si>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</si>
  <si>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</si>
  <si>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</si>
  <si>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</si>
  <si>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</si>
  <si>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</si>
  <si>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</si>
  <si>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</si>
  <si>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</si>
  <si>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</si>
  <si>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</si>
  <si>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</si>
  <si>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</si>
  <si>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</si>
  <si>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</si>
  <si>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</si>
  <si>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</si>
  <si>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</si>
  <si>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</si>
  <si>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</si>
  <si>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</si>
  <si>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</si>
  <si>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</si>
  <si>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</si>
  <si>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</si>
  <si>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</si>
  <si>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</si>
  <si>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</si>
  <si>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</si>
  <si>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</si>
  <si>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</si>
  <si>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</si>
  <si>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</si>
  <si>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</si>
  <si>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</si>
  <si>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</si>
  <si>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</si>
  <si>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</si>
  <si>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</si>
  <si>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</si>
  <si>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</si>
  <si>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</si>
  <si>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</si>
  <si>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</si>
  <si>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</si>
  <si>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</si>
  <si>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</si>
  <si>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</si>
  <si>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</si>
  <si>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</si>
  <si>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</si>
  <si>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</si>
  <si>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</si>
  <si>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</si>
  <si>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</si>
  <si>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</si>
  <si>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</si>
  <si>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</si>
  <si>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</si>
  <si>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</si>
  <si>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</si>
  <si>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</si>
  <si>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</si>
  <si>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</si>
  <si>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</si>
  <si>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</si>
  <si>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</si>
  <si>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</si>
  <si>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</si>
  <si>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</si>
  <si>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</si>
  <si>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</si>
  <si>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</si>
  <si>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</si>
  <si>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</si>
  <si>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</si>
  <si>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</si>
  <si>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</si>
  <si>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</si>
  <si>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</si>
  <si>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</si>
  <si>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</si>
  <si>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</si>
  <si>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</si>
  <si>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</si>
  <si>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</si>
  <si>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</si>
  <si>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</si>
  <si>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</si>
  <si>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</si>
  <si>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</si>
  <si>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</si>
  <si>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</si>
  <si>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</si>
  <si>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</si>
  <si>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</si>
  <si>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</si>
  <si>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</si>
  <si>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</si>
  <si>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</si>
  <si>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</si>
  <si>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</si>
  <si>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</si>
  <si>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</si>
  <si>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</si>
  <si>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</si>
  <si>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</si>
  <si>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</si>
  <si>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</si>
  <si>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</si>
  <si>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</si>
  <si>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</si>
  <si>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</si>
  <si>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</si>
  <si>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</si>
  <si>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</si>
  <si>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</si>
  <si>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</si>
  <si>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</si>
  <si>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</si>
  <si>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</si>
  <si>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</si>
  <si>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</si>
  <si>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</si>
  <si>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</si>
  <si>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</si>
  <si>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</si>
  <si>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</si>
  <si>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</si>
  <si>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</si>
  <si>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</si>
  <si>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</si>
  <si>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</si>
  <si>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</si>
  <si>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</si>
  <si>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</si>
  <si>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</si>
  <si>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</si>
  <si>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</si>
  <si>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</si>
  <si>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</si>
  <si>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</si>
  <si>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</si>
  <si>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</si>
  <si>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</si>
  <si>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</si>
  <si>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</si>
  <si>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</si>
  <si>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</si>
  <si>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</si>
  <si>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</si>
  <si>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</si>
  <si>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</si>
  <si>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</si>
  <si>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</si>
  <si>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</si>
  <si>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</si>
  <si>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</si>
  <si>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</si>
  <si>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</si>
  <si>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</si>
  <si>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</si>
  <si>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</si>
  <si>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</si>
  <si>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</si>
  <si>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</si>
  <si>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</si>
  <si>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</si>
  <si>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</si>
  <si>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</si>
  <si>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</si>
  <si>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</si>
  <si>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</si>
  <si>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</si>
  <si>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</si>
  <si>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</si>
  <si>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</si>
  <si>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</si>
  <si>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</si>
  <si>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</si>
  <si>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</si>
  <si>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</si>
  <si>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</si>
  <si>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</si>
  <si>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</si>
  <si>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</si>
  <si>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</si>
  <si>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</si>
  <si>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</si>
  <si>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</si>
  <si>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</si>
  <si>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</si>
  <si>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</si>
  <si>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</si>
  <si>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</si>
  <si>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</si>
  <si>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</si>
  <si>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</si>
  <si>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</si>
  <si>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</si>
  <si>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</si>
  <si>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</si>
  <si>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</si>
  <si>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</si>
  <si>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</si>
  <si>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</si>
  <si>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</si>
  <si>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</si>
  <si>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</si>
  <si>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</si>
  <si>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</si>
  <si>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</si>
  <si>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</si>
  <si>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</si>
  <si>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</si>
  <si>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</si>
  <si>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</si>
  <si>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</si>
  <si>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</si>
  <si>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</si>
  <si>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</si>
  <si>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</si>
  <si>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</si>
  <si>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</si>
  <si>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</si>
  <si>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</si>
  <si>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</si>
  <si>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</si>
  <si>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</si>
  <si>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</si>
  <si>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</si>
  <si>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</si>
  <si>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</si>
  <si>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</si>
  <si>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</si>
  <si>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</si>
  <si>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</si>
  <si>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</si>
  <si>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</si>
  <si>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</si>
  <si>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</si>
  <si>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</si>
  <si>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</si>
  <si>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</si>
  <si>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</si>
  <si>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</si>
  <si>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</si>
  <si>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</si>
  <si>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</si>
  <si>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</si>
  <si>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</si>
  <si>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</si>
  <si>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</si>
  <si>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</si>
  <si>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</si>
  <si>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</si>
  <si>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</si>
  <si>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</si>
  <si>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</si>
  <si>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</si>
  <si>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</si>
  <si>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</si>
  <si>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</si>
  <si>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</si>
  <si>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</si>
  <si>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</si>
  <si>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</si>
  <si>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</si>
  <si>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</si>
  <si>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</si>
  <si>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</si>
  <si>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</si>
  <si>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</si>
  <si>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</si>
  <si>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</si>
  <si>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</si>
  <si>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</si>
  <si>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</si>
  <si>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</si>
  <si>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</si>
  <si>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</si>
  <si>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</si>
  <si>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</si>
  <si>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</si>
  <si>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</si>
  <si>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</si>
  <si>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</si>
  <si>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</si>
  <si>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</si>
  <si>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</si>
  <si>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</si>
  <si>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</si>
  <si>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</si>
  <si>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</si>
  <si>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</si>
  <si>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</si>
  <si>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</si>
  <si>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</si>
  <si>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</si>
  <si>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</si>
  <si>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</si>
  <si>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</si>
  <si>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</si>
  <si>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</si>
  <si>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</si>
  <si>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</si>
  <si>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</si>
  <si>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</si>
  <si>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</si>
  <si>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</si>
  <si>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</si>
  <si>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</si>
  <si>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</si>
  <si>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</si>
  <si>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</si>
  <si>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</si>
  <si>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</si>
  <si>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</si>
  <si>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</si>
  <si>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</si>
  <si>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</si>
  <si>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</si>
  <si>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</si>
  <si>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</si>
  <si>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</si>
  <si>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</si>
  <si>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</si>
  <si>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</si>
  <si>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</si>
  <si>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</si>
  <si>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</si>
  <si>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</si>
  <si>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</si>
  <si>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</si>
  <si>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</si>
  <si>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</si>
  <si>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</si>
  <si>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</si>
  <si>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</si>
  <si>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</si>
  <si>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</si>
  <si>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</si>
  <si>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</si>
  <si>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</si>
  <si>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</si>
  <si>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</si>
  <si>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</si>
  <si>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</si>
  <si>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</si>
  <si>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</si>
  <si>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</si>
  <si>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</si>
  <si>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</si>
  <si>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</si>
  <si>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</si>
  <si>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</si>
  <si>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</si>
  <si>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</si>
  <si>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</si>
  <si>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</si>
  <si>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</si>
  <si>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</si>
  <si>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</si>
  <si>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</si>
  <si>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</si>
  <si>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</si>
  <si>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</si>
  <si>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</si>
  <si>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</si>
  <si>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</si>
  <si>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</si>
  <si>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</si>
  <si>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</si>
  <si>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</si>
  <si>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</si>
  <si>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</si>
  <si>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</si>
  <si>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</si>
  <si>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</si>
  <si>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</si>
  <si>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</si>
  <si>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</si>
  <si>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</si>
  <si>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</si>
  <si>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</si>
  <si>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</si>
  <si>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</si>
  <si>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</si>
  <si>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</si>
  <si>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</si>
  <si>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</si>
  <si>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</si>
  <si>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</si>
  <si>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</si>
  <si>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</si>
  <si>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</si>
  <si>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</si>
  <si>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</si>
  <si>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</si>
  <si>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</si>
  <si>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</si>
  <si>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</si>
  <si>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</si>
  <si>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</si>
  <si>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</si>
  <si>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</si>
  <si>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</si>
  <si>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</si>
  <si>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</si>
  <si>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</si>
  <si>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</si>
  <si>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</si>
  <si>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</si>
  <si>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</si>
  <si>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</si>
  <si>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</si>
  <si>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</si>
  <si>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</si>
  <si>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</si>
  <si>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</si>
  <si>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</si>
  <si>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</si>
  <si>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</si>
  <si>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</si>
  <si>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</si>
  <si>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</si>
  <si>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</si>
  <si>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</si>
  <si>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</si>
  <si>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</si>
  <si>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</si>
  <si>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</si>
  <si>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</si>
  <si>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</si>
  <si>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</si>
  <si>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</si>
  <si>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</si>
  <si>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</si>
  <si>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</si>
  <si>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</si>
  <si>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</si>
  <si>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</si>
  <si>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</si>
  <si>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</si>
  <si>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</si>
  <si>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</si>
  <si>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</si>
  <si>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</si>
  <si>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</si>
  <si>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</si>
  <si>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</si>
  <si>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</si>
  <si>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</si>
  <si>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</si>
  <si>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</si>
  <si>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</si>
  <si>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</si>
  <si>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</si>
  <si>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</si>
  <si>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</si>
  <si>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</si>
  <si>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</si>
  <si>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</si>
  <si>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</si>
  <si>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</si>
  <si>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</si>
  <si>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</si>
  <si>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</si>
  <si>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</si>
  <si>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</si>
  <si>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</si>
  <si>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</si>
  <si>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</si>
  <si>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</si>
  <si>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</si>
  <si>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</si>
  <si>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</si>
  <si>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</si>
  <si>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</si>
  <si>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</si>
  <si>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</si>
  <si>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</si>
  <si>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</si>
  <si>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</si>
  <si>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</si>
  <si>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</si>
  <si>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</si>
  <si>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</si>
  <si>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</si>
  <si>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</si>
  <si>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</si>
  <si>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</si>
  <si>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</si>
  <si>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</si>
  <si>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</si>
  <si>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</si>
  <si>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</si>
  <si>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</si>
  <si>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</si>
  <si>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</si>
  <si>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</si>
  <si>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</si>
  <si>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</si>
  <si>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</si>
  <si>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</si>
  <si>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</si>
  <si>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</si>
  <si>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</si>
  <si>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</si>
  <si>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</si>
  <si>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</si>
  <si>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</si>
  <si>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</si>
  <si>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</si>
  <si>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</si>
  <si>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</si>
  <si>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</si>
  <si>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</si>
  <si>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</si>
  <si>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</si>
  <si>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</si>
  <si>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</si>
  <si>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</si>
  <si>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</si>
  <si>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</si>
  <si>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</si>
  <si>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</si>
  <si>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</si>
  <si>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</si>
  <si>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</si>
  <si>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</si>
  <si>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</si>
  <si>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</si>
  <si>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</si>
  <si>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</si>
  <si>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</si>
  <si>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</si>
  <si>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</si>
  <si>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</si>
  <si>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</si>
  <si>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</si>
  <si>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</si>
  <si>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</si>
  <si>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</si>
  <si>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</si>
  <si>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</si>
  <si>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</si>
  <si>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</si>
  <si>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</si>
  <si>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</si>
  <si>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</si>
  <si>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</si>
  <si>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</si>
  <si>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</si>
  <si>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</si>
  <si>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</si>
  <si>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</si>
  <si>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</si>
  <si>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</si>
  <si>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</si>
  <si>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</si>
  <si>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</si>
  <si>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</si>
  <si>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</si>
  <si>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</si>
  <si>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</si>
  <si>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</si>
  <si>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</si>
  <si>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</si>
  <si>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</si>
  <si>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</si>
  <si>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</si>
  <si>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</si>
  <si>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</si>
  <si>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</si>
  <si>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</si>
  <si>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</si>
  <si>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</si>
  <si>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</si>
  <si>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</si>
  <si>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</si>
  <si>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</si>
  <si>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</si>
  <si>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</si>
  <si>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</si>
  <si>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</si>
  <si>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</si>
  <si>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</si>
  <si>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</si>
  <si>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</si>
  <si>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</si>
  <si>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</si>
  <si>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</si>
  <si>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</si>
  <si>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</si>
  <si>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</si>
  <si>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</si>
  <si>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</si>
  <si>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</si>
  <si>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</si>
  <si>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</si>
  <si>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</si>
  <si>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</si>
  <si>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</si>
  <si>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</si>
  <si>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</si>
  <si>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</si>
  <si>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</si>
  <si>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</si>
  <si>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</si>
  <si>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</si>
  <si>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</si>
  <si>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</si>
  <si>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</si>
  <si>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</si>
  <si>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</si>
  <si>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</si>
  <si>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</si>
  <si>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</si>
  <si>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</si>
  <si>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</si>
  <si>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</si>
  <si>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</si>
  <si>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</si>
  <si>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</si>
  <si>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</si>
  <si>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</si>
  <si>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</si>
  <si>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</si>
  <si>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</si>
  <si>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</si>
  <si>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</si>
  <si>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</si>
  <si>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</si>
  <si>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</si>
  <si>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</si>
  <si>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</si>
  <si>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</si>
  <si>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</si>
  <si>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</si>
  <si>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</si>
  <si>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</si>
  <si>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</si>
  <si>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</si>
  <si>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</si>
  <si>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</si>
  <si>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</si>
  <si>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</si>
  <si>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</si>
  <si>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</si>
  <si>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</si>
  <si>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</si>
  <si>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</si>
  <si>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</si>
  <si>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</si>
  <si>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</si>
  <si>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</si>
  <si>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</si>
  <si>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</si>
  <si>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</si>
  <si>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</si>
  <si>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</si>
  <si>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</si>
  <si>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</si>
  <si>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</si>
  <si>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</si>
  <si>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</si>
  <si>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</si>
  <si>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</si>
  <si>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</si>
  <si>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</si>
  <si>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</si>
  <si>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</si>
  <si>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</si>
  <si>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</si>
  <si>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</si>
  <si>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</si>
  <si>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</si>
  <si>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</si>
  <si>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</si>
  <si>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</si>
  <si>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</si>
  <si>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</si>
  <si>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</si>
  <si>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</si>
  <si>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</si>
  <si>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</si>
  <si>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</si>
  <si>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</si>
  <si>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</si>
  <si>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</si>
  <si>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</si>
  <si>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</si>
  <si>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</si>
  <si>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</si>
  <si>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</si>
  <si>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</si>
  <si>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</si>
  <si>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</si>
  <si>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</si>
  <si>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</si>
  <si>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</si>
  <si>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</si>
  <si>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</si>
  <si>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</si>
  <si>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</si>
  <si>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</si>
  <si>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</si>
  <si>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</si>
  <si>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</si>
  <si>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</si>
  <si>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</si>
  <si>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</si>
  <si>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</si>
  <si>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</si>
  <si>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</si>
  <si>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</si>
  <si>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</si>
  <si>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</si>
  <si>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</si>
  <si>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</si>
  <si>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</si>
  <si>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</si>
  <si>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</si>
  <si>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</si>
  <si>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</si>
  <si>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</si>
  <si>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</si>
  <si>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</si>
  <si>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</si>
  <si>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</si>
  <si>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</si>
  <si>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</si>
  <si>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</si>
  <si>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</si>
  <si>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</si>
  <si>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</si>
  <si>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</si>
  <si>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</si>
  <si>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</si>
  <si>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</si>
  <si>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</si>
  <si>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</si>
  <si>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</si>
  <si>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</si>
  <si>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</si>
  <si>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</si>
  <si>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</si>
  <si>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</si>
  <si>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</si>
  <si>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</si>
  <si>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</si>
  <si>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</si>
  <si>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</si>
  <si>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</si>
  <si>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</si>
  <si>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</si>
  <si>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</si>
  <si>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</si>
  <si>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</si>
  <si>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</si>
  <si>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</si>
  <si>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</si>
  <si>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</si>
  <si>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</si>
  <si>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</si>
  <si>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</si>
  <si>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</si>
  <si>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</si>
  <si>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</si>
  <si>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</si>
  <si>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</si>
  <si>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</si>
  <si>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</si>
  <si>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</si>
  <si>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</si>
  <si>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</si>
  <si>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</si>
  <si>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</si>
  <si>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</si>
  <si>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</si>
  <si>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</si>
  <si>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</si>
  <si>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</si>
  <si>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</si>
  <si>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</si>
  <si>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</si>
  <si>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</si>
  <si>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</si>
  <si>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</si>
  <si>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</si>
  <si>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</si>
  <si>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</si>
  <si>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</si>
  <si>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</si>
  <si>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</si>
  <si>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</si>
  <si>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</si>
  <si>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</si>
  <si>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</si>
  <si>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</si>
  <si>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</si>
  <si>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</si>
  <si>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</si>
  <si>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</si>
  <si>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</si>
  <si>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</si>
  <si>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</si>
  <si>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</si>
  <si>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</si>
  <si>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</si>
  <si>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</si>
  <si>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</si>
  <si>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</si>
  <si>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</si>
  <si>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</si>
  <si>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</si>
  <si>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</si>
  <si>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</si>
  <si>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</si>
  <si>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</si>
  <si>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</si>
  <si>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</si>
  <si>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</si>
  <si>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</si>
  <si>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</si>
  <si>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</si>
  <si>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</si>
  <si>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</si>
  <si>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</si>
  <si>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</si>
  <si>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</si>
  <si>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</si>
  <si>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</si>
  <si>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</si>
  <si>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</si>
  <si>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</si>
  <si>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</si>
  <si>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</si>
  <si>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</si>
  <si>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</si>
  <si>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</si>
  <si>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</si>
  <si>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</si>
  <si>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</si>
  <si>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</si>
  <si>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</si>
  <si>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</si>
  <si>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</si>
  <si>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</si>
  <si>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</si>
  <si>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</si>
  <si>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</si>
  <si>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</si>
  <si>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</si>
  <si>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</si>
  <si>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</si>
  <si>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</si>
  <si>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</si>
  <si>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</si>
  <si>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</si>
  <si>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</si>
  <si>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</si>
  <si>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</si>
  <si>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</si>
  <si>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</si>
  <si>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</si>
  <si>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</si>
  <si>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</si>
  <si>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</si>
  <si>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</si>
  <si>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</si>
  <si>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</si>
  <si>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</si>
  <si>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</si>
  <si>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</si>
  <si>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</si>
  <si>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</si>
  <si>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</si>
  <si>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</si>
  <si>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</si>
  <si>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</si>
  <si>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</si>
  <si>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</si>
  <si>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</si>
  <si>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</si>
  <si>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</si>
  <si>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</si>
  <si>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</si>
  <si>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</si>
  <si>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</si>
  <si>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</si>
  <si>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</si>
  <si>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</si>
  <si>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</si>
  <si>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</si>
  <si>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</si>
  <si>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</si>
  <si>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</si>
  <si>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</si>
  <si>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</si>
  <si>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</si>
  <si>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</si>
  <si>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</si>
  <si>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</si>
  <si>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</si>
  <si>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</si>
  <si>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</si>
  <si>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</si>
  <si>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</si>
  <si>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</si>
  <si>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</si>
  <si>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</si>
  <si>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</si>
  <si>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</si>
  <si>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</si>
  <si>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</si>
  <si>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</si>
  <si>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</si>
  <si>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</si>
  <si>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</si>
  <si>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</si>
  <si>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</si>
  <si>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</si>
  <si>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</si>
  <si>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</si>
  <si>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</si>
  <si>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</si>
  <si>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</si>
  <si>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</si>
  <si>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</si>
  <si>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</si>
  <si>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</si>
  <si>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</si>
  <si>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</si>
  <si>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</si>
  <si>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</si>
  <si>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</si>
  <si>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</si>
  <si>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</si>
  <si>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</si>
  <si>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</si>
  <si>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</si>
  <si>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</si>
  <si>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</si>
  <si>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</si>
  <si>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</si>
  <si>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</si>
  <si>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</si>
  <si>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</si>
  <si>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</si>
  <si>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</si>
  <si>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</si>
  <si>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</si>
  <si>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</si>
  <si>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</si>
  <si>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</si>
  <si>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</si>
  <si>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</si>
  <si>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</si>
  <si>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</si>
  <si>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</si>
  <si>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</si>
  <si>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</si>
  <si>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</si>
  <si>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</si>
  <si>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</si>
  <si>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</si>
  <si>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</si>
  <si>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</si>
  <si>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</si>
  <si>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</si>
  <si>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</si>
  <si>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</si>
  <si>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</si>
  <si>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</si>
  <si>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</si>
  <si>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</si>
  <si>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</si>
  <si>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</si>
  <si>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</si>
  <si>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</si>
  <si>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</si>
  <si>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</si>
  <si>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</si>
  <si>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</si>
  <si>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</si>
  <si>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</si>
  <si>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</si>
  <si>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</si>
  <si>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</si>
  <si>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</si>
  <si>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</si>
  <si>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</si>
  <si>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</si>
  <si>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</si>
  <si>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</si>
  <si>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</si>
  <si>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</si>
  <si>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</si>
  <si>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</si>
  <si>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</si>
  <si>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</si>
  <si>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</si>
  <si>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</si>
  <si>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</si>
  <si>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</si>
  <si>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</si>
  <si>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</si>
  <si>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</si>
  <si>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</si>
  <si>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</si>
  <si>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</si>
  <si>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</si>
  <si>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</si>
  <si>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</si>
  <si>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</si>
  <si>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</si>
  <si>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</si>
  <si>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</si>
  <si>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</si>
  <si>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</si>
  <si>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</si>
  <si>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</si>
  <si>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</si>
  <si>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</si>
  <si>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</si>
  <si>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</si>
  <si>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</si>
  <si>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</si>
  <si>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</si>
  <si>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</si>
  <si>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</si>
  <si>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</si>
  <si>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</si>
  <si>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</si>
  <si>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</si>
  <si>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</si>
  <si>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</si>
  <si>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</si>
  <si>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</si>
  <si>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</si>
  <si>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</si>
  <si>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</si>
  <si>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</si>
  <si>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</si>
  <si>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</si>
  <si>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</si>
  <si>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</si>
  <si>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</si>
  <si>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</si>
  <si>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</si>
  <si>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</si>
  <si>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</si>
  <si>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</si>
  <si>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</si>
  <si>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</si>
  <si>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</si>
  <si>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</si>
  <si>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</si>
  <si>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</si>
  <si>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</si>
  <si>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</si>
  <si>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</si>
  <si>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</si>
  <si>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</si>
  <si>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</si>
  <si>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</si>
  <si>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</si>
  <si>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</si>
  <si>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</si>
  <si>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</si>
  <si>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</si>
  <si>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</si>
  <si>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</si>
  <si>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</si>
  <si>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</si>
  <si>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</si>
  <si>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</si>
  <si>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</si>
  <si>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</si>
  <si>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</si>
  <si>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</si>
  <si>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</si>
  <si>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</si>
  <si>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</si>
  <si>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</si>
  <si>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</si>
  <si>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</si>
  <si>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</si>
  <si>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</si>
  <si>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</si>
  <si>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</si>
  <si>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</si>
  <si>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</si>
  <si>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</si>
  <si>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</si>
  <si>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</si>
  <si>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</si>
  <si>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</si>
  <si>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</si>
  <si>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</si>
  <si>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</si>
  <si>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</si>
  <si>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</si>
  <si>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</si>
  <si>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</si>
  <si>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</si>
  <si>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</si>
  <si>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</si>
  <si>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</si>
  <si>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</si>
  <si>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</si>
  <si>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</si>
  <si>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</si>
  <si>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</si>
  <si>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</si>
  <si>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</si>
  <si>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</si>
  <si>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</si>
  <si>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</si>
  <si>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</si>
  <si>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</si>
  <si>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</si>
  <si>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</si>
  <si>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</si>
  <si>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</si>
  <si>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</si>
  <si>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</si>
  <si>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</si>
  <si>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</si>
  <si>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</si>
  <si>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</si>
  <si>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</si>
  <si>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</si>
  <si>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</si>
  <si>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</si>
  <si>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</si>
  <si>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</si>
  <si>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</si>
  <si>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</si>
  <si>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</si>
  <si>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</si>
  <si>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</si>
  <si>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</si>
  <si>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</si>
  <si>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</si>
  <si>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</si>
  <si>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</si>
  <si>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</si>
  <si>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</si>
  <si>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</si>
  <si>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</si>
  <si>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</si>
  <si>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</si>
  <si>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</si>
  <si>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</si>
  <si>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</si>
  <si>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</si>
  <si>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</si>
  <si>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</si>
  <si>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</si>
  <si>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</si>
  <si>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</si>
  <si>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</si>
  <si>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</si>
  <si>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</si>
  <si>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</si>
  <si>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</si>
  <si>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</si>
  <si>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</si>
  <si>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</si>
  <si>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</si>
  <si>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</si>
  <si>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</si>
  <si>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</si>
  <si>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</si>
  <si>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</si>
  <si>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</si>
  <si>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</si>
  <si>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</si>
  <si>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</si>
  <si>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</si>
  <si>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</si>
  <si>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</si>
  <si>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</si>
  <si>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</si>
  <si>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</si>
  <si>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</si>
  <si>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</si>
  <si>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</si>
  <si>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</si>
  <si>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</si>
  <si>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</si>
  <si>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</si>
  <si>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</si>
  <si>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</si>
  <si>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</si>
  <si>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</si>
  <si>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</si>
  <si>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</si>
  <si>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</si>
  <si>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</si>
  <si>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</si>
  <si>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</si>
  <si>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</si>
  <si>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</si>
  <si>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</si>
  <si>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</si>
  <si>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</si>
  <si>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</si>
  <si>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</si>
  <si>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</si>
  <si>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</si>
  <si>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</si>
  <si>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</si>
  <si>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</si>
  <si>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</si>
  <si>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</si>
  <si>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</si>
  <si>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</si>
  <si>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</si>
  <si>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</si>
  <si>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</si>
  <si>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</si>
  <si>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</si>
  <si>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</si>
  <si>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</si>
  <si>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</si>
  <si>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</si>
  <si>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</si>
  <si>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</si>
  <si>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</si>
  <si>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</si>
  <si>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</si>
  <si>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</si>
  <si>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</si>
  <si>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</si>
  <si>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</si>
  <si>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</si>
  <si>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</si>
  <si>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</si>
  <si>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</si>
  <si>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</si>
  <si>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</si>
  <si>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</si>
  <si>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</si>
  <si>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</si>
  <si>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</si>
  <si>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</si>
  <si>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</si>
  <si>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</si>
  <si>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</si>
  <si>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</si>
  <si>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</si>
  <si>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</si>
  <si>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</si>
  <si>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</si>
  <si>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</si>
  <si>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</si>
  <si>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</si>
  <si>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</si>
  <si>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</si>
  <si>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</si>
  <si>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</si>
  <si>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</si>
  <si>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</si>
  <si>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</si>
  <si>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</si>
  <si>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</si>
  <si>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</si>
  <si>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</si>
  <si>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</si>
  <si>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</si>
  <si>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</si>
  <si>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</si>
  <si>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</si>
  <si>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</si>
  <si>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</si>
  <si>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</si>
  <si>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</si>
  <si>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</si>
  <si>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</si>
  <si>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</si>
  <si>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</si>
  <si>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</si>
  <si>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</si>
  <si>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</si>
  <si>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</si>
  <si>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</si>
  <si>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</si>
  <si>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</si>
  <si>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</si>
  <si>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</si>
  <si>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</si>
  <si>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</si>
  <si>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</si>
  <si>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</si>
  <si>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</si>
  <si>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</si>
  <si>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</si>
  <si>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</si>
  <si>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</si>
  <si>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</si>
  <si>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</si>
  <si>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</si>
  <si>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</si>
  <si>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</si>
  <si>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</si>
  <si>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</si>
  <si>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</si>
  <si>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</si>
  <si>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</si>
  <si>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</si>
  <si>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</si>
  <si>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</si>
  <si>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</si>
  <si>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</si>
  <si>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</si>
  <si>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</si>
  <si>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</si>
  <si>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</si>
  <si>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</si>
  <si>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</si>
  <si>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</si>
  <si>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</si>
  <si>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</si>
  <si>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</si>
  <si>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</si>
  <si>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</si>
  <si>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</si>
  <si>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</si>
  <si>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</si>
  <si>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</si>
  <si>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</si>
  <si>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</si>
  <si>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</si>
  <si>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</si>
  <si>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</si>
  <si>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</si>
  <si>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</si>
  <si>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</si>
  <si>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</si>
  <si>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</si>
  <si>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</si>
  <si>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</si>
  <si>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</si>
  <si>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</si>
  <si>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</si>
  <si>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</si>
  <si>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</si>
  <si>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</si>
  <si>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</si>
  <si>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</si>
  <si>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</si>
  <si>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</si>
  <si>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</si>
  <si>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</si>
  <si>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</si>
  <si>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</si>
  <si>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</si>
  <si>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</si>
  <si>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</si>
  <si>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</si>
  <si>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</si>
  <si>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</si>
  <si>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</si>
  <si>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</si>
  <si>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</si>
  <si>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</si>
  <si>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</si>
  <si>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</si>
  <si>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</si>
  <si>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</si>
  <si>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</si>
  <si>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</si>
  <si>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</si>
  <si>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</si>
  <si>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</si>
  <si>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</si>
  <si>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</si>
  <si>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</si>
  <si>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</si>
  <si>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</si>
  <si>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</si>
  <si>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</si>
  <si>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</si>
  <si>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</si>
  <si>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</si>
  <si>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</si>
  <si>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</si>
  <si>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</si>
  <si>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</si>
  <si>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</si>
  <si>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</si>
  <si>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</si>
  <si>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</si>
  <si>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</si>
  <si>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</si>
  <si>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</si>
  <si>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</si>
  <si>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</si>
  <si>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</si>
  <si>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</si>
  <si>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</si>
  <si>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</si>
  <si>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</si>
  <si>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</si>
  <si>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</si>
  <si>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</si>
  <si>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</si>
  <si>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</si>
  <si>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</si>
  <si>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</si>
  <si>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</si>
  <si>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</si>
  <si>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</si>
  <si>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</si>
  <si>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</si>
  <si>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</si>
  <si>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</si>
  <si>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</si>
  <si>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</si>
  <si>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</si>
  <si>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</si>
  <si>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</si>
  <si>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</si>
  <si>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</si>
  <si>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</si>
  <si>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</si>
  <si>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</si>
  <si>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</si>
  <si>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</si>
  <si>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</si>
  <si>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</si>
  <si>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</si>
  <si>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</si>
  <si>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</si>
  <si>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</si>
  <si>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</si>
  <si>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</si>
  <si>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</si>
  <si>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</si>
  <si>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</si>
  <si>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</si>
  <si>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</si>
  <si>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</si>
  <si>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</si>
  <si>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</si>
  <si>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</si>
  <si>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</si>
  <si>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</si>
  <si>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</si>
  <si>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</si>
  <si>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</si>
  <si>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</si>
  <si>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</si>
  <si>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</si>
  <si>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</si>
  <si>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</si>
  <si>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</si>
  <si>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</si>
  <si>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</si>
  <si>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</si>
  <si>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</si>
  <si>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</si>
  <si>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</si>
  <si>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</si>
  <si>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</si>
  <si>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</si>
  <si>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</si>
  <si>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</si>
  <si>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</si>
  <si>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</si>
  <si>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</si>
  <si>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</si>
  <si>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</si>
  <si>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</si>
  <si>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</si>
  <si>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</si>
  <si>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</si>
  <si>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</si>
  <si>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</si>
  <si>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</si>
  <si>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</si>
  <si>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</si>
  <si>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</si>
  <si>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</si>
  <si>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</si>
  <si>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</si>
  <si>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</si>
  <si>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</si>
  <si>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</si>
  <si>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</si>
  <si>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</si>
  <si>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</si>
  <si>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</si>
  <si>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</si>
  <si>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</si>
  <si>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</si>
  <si>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</si>
  <si>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</si>
  <si>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</si>
  <si>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</si>
  <si>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</si>
  <si>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</si>
  <si>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</si>
  <si>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</si>
  <si>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</si>
  <si>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</si>
  <si>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</si>
  <si>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</si>
  <si>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</si>
  <si>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</si>
  <si>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</si>
  <si>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</si>
  <si>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</si>
  <si>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</si>
  <si>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</si>
  <si>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</si>
  <si>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</si>
  <si>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</si>
  <si>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</si>
  <si>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</si>
  <si>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</si>
  <si>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</si>
  <si>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</si>
  <si>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</si>
  <si>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</si>
  <si>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</si>
  <si>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</si>
  <si>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</si>
  <si>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</si>
  <si>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</si>
  <si>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</si>
  <si>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</si>
  <si>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</si>
  <si>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</si>
  <si>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</si>
  <si>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</si>
  <si>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</si>
  <si>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</si>
  <si>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</si>
  <si>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</si>
  <si>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</si>
  <si>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</si>
  <si>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</si>
  <si>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</si>
  <si>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</si>
  <si>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</si>
  <si>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</si>
  <si>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</si>
  <si>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</si>
  <si>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</si>
  <si>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</si>
  <si>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</si>
  <si>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</si>
  <si>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</si>
  <si>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</si>
  <si>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</si>
  <si>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</si>
  <si>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</si>
  <si>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</si>
  <si>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</si>
  <si>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</si>
  <si>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</si>
  <si>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</si>
  <si>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</si>
  <si>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</si>
  <si>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</si>
  <si>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</si>
  <si>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</si>
  <si>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</si>
  <si>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</si>
  <si>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</si>
  <si>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</si>
  <si>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</si>
  <si>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</si>
  <si>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</si>
  <si>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</si>
  <si>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</si>
  <si>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</si>
  <si>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</si>
  <si>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</si>
  <si>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</si>
  <si>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</si>
  <si>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</si>
  <si>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</si>
  <si>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</si>
  <si>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</si>
  <si>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</si>
  <si>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</si>
  <si>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</si>
  <si>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</si>
  <si>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</si>
  <si>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</si>
  <si>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</si>
  <si>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</si>
  <si>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</si>
  <si>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</si>
  <si>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</si>
  <si>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</si>
  <si>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</si>
  <si>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</si>
  <si>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</si>
  <si>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</si>
  <si>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</si>
  <si>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</si>
  <si>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</si>
  <si>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</si>
  <si>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</si>
  <si>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</si>
  <si>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</si>
  <si>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</si>
  <si>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</si>
  <si>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</si>
  <si>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</si>
  <si>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</si>
  <si>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</si>
  <si>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</si>
  <si>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</si>
  <si>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</si>
  <si>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</si>
  <si>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</si>
  <si>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</si>
  <si>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</si>
  <si>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</si>
  <si>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</si>
  <si>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</si>
  <si>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</si>
  <si>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</si>
  <si>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</si>
  <si>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</si>
  <si>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</si>
  <si>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</si>
  <si>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</si>
  <si>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</si>
  <si>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</si>
  <si>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</si>
  <si>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</si>
  <si>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</si>
  <si>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</si>
  <si>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</si>
  <si>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</si>
  <si>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</si>
  <si>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</si>
  <si>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</si>
  <si>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</si>
  <si>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</si>
  <si>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</si>
  <si>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</si>
  <si>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</si>
  <si>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</si>
  <si>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</si>
  <si>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</si>
  <si>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</si>
  <si>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</si>
  <si>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</si>
  <si>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</si>
  <si>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</si>
  <si>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</si>
  <si>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</si>
  <si>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</si>
  <si>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</si>
  <si>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</si>
  <si>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</si>
  <si>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</si>
  <si>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</si>
  <si>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</si>
  <si>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</si>
  <si>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</si>
  <si>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</si>
  <si>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</si>
  <si>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</si>
  <si>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</si>
  <si>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</si>
  <si>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</si>
  <si>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</si>
  <si>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</si>
  <si>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</si>
  <si>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</si>
  <si>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</si>
  <si>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</si>
  <si>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</si>
  <si>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</si>
  <si>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</si>
  <si>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</si>
  <si>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</si>
  <si>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</si>
  <si>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</si>
  <si>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</si>
  <si>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</si>
  <si>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</si>
  <si>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</si>
  <si>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</si>
  <si>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</si>
  <si>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</si>
  <si>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</si>
  <si>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</si>
  <si>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</si>
  <si>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</si>
  <si>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</si>
  <si>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</si>
  <si>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</si>
  <si>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</si>
  <si>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</si>
  <si>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</si>
  <si>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</si>
  <si>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</si>
  <si>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</si>
  <si>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</si>
  <si>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</si>
  <si>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</si>
  <si>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</si>
  <si>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</si>
  <si>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</si>
  <si>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</si>
  <si>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</si>
  <si>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</si>
  <si>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</si>
  <si>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</si>
  <si>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</si>
  <si>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</si>
  <si>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</si>
  <si>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</si>
  <si>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</si>
  <si>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</si>
  <si>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</si>
  <si>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</si>
  <si>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</si>
  <si>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</si>
  <si>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</si>
  <si>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</si>
  <si>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</si>
  <si>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</si>
  <si>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</si>
  <si>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</si>
  <si>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</si>
  <si>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</si>
  <si>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</si>
  <si>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</si>
  <si>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</si>
  <si>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</si>
  <si>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</si>
  <si>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</si>
  <si>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</si>
  <si>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</si>
  <si>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</si>
  <si>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</si>
  <si>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</si>
  <si>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</si>
  <si>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</si>
  <si>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</si>
  <si>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</si>
  <si>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</si>
  <si>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</si>
  <si>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</si>
  <si>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</si>
  <si>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</si>
  <si>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</si>
  <si>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</si>
  <si>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</si>
  <si>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</si>
  <si>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</si>
  <si>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</si>
  <si>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</si>
  <si>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</si>
  <si>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</si>
  <si>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</si>
  <si>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</si>
  <si>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</si>
  <si>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</si>
  <si>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</si>
  <si>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</si>
  <si>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</si>
  <si>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</si>
  <si>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</si>
  <si>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</si>
  <si>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</si>
  <si>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</si>
  <si>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</si>
  <si>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</si>
  <si>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</si>
  <si>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</si>
  <si>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</si>
  <si>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</si>
  <si>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</si>
  <si>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</si>
  <si>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</si>
  <si>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</si>
  <si>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</si>
  <si>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</si>
  <si>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</si>
  <si>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</si>
  <si>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</si>
  <si>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</si>
  <si>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</si>
  <si>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</si>
  <si>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</si>
  <si>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</si>
  <si>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</si>
  <si>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</si>
  <si>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</si>
  <si>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</si>
  <si>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</si>
  <si>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</si>
  <si>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</si>
  <si>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</si>
  <si>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</si>
  <si>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</si>
  <si>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</si>
  <si>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</si>
  <si>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</si>
  <si>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</si>
  <si>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</si>
  <si>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</si>
  <si>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</si>
  <si>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</si>
  <si>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</si>
  <si>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</si>
  <si>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</si>
  <si>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</si>
  <si>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</si>
  <si>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</si>
  <si>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</si>
  <si>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</si>
  <si>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</si>
  <si>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</si>
  <si>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</si>
  <si>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</si>
  <si>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</si>
  <si>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</si>
  <si>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</si>
  <si>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</si>
  <si>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</si>
  <si>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</si>
  <si>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</si>
  <si>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</si>
  <si>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</si>
  <si>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</si>
  <si>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</si>
  <si>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</si>
  <si>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</si>
  <si>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</si>
  <si>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</si>
  <si>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</si>
  <si>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</si>
  <si>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</si>
  <si>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</si>
  <si>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</si>
  <si>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</si>
  <si>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</si>
  <si>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</si>
  <si>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</si>
  <si>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</si>
  <si>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</si>
  <si>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</si>
  <si>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</si>
  <si>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</si>
  <si>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</si>
  <si>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</si>
  <si>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</si>
  <si>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</si>
  <si>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</si>
  <si>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</si>
  <si>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</si>
  <si>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</si>
  <si>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</si>
  <si>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</si>
  <si>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</si>
  <si>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</si>
  <si>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</si>
  <si>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</si>
  <si>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</si>
  <si>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</si>
  <si>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</si>
  <si>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</si>
  <si>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</si>
  <si>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</si>
  <si>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</si>
  <si>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</si>
  <si>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</si>
  <si>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</si>
  <si>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</si>
  <si>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</si>
  <si>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</si>
  <si>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</si>
  <si>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</si>
  <si>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</si>
  <si>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</si>
  <si>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</si>
  <si>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</si>
  <si>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</si>
  <si>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</si>
  <si>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</si>
  <si>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</si>
  <si>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</si>
  <si>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</si>
  <si>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</si>
  <si>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</si>
  <si>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</si>
  <si>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</si>
  <si>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</si>
  <si>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</si>
  <si>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</si>
  <si>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</si>
  <si>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</si>
  <si>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</si>
  <si>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</si>
  <si>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</si>
  <si>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</si>
  <si>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</si>
  <si>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</si>
  <si>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</si>
  <si>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</si>
  <si>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</si>
  <si>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</si>
  <si>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</si>
  <si>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</si>
  <si>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</si>
  <si>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</si>
  <si>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</si>
  <si>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</si>
  <si>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</si>
  <si>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</si>
  <si>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</si>
  <si>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</si>
  <si>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</si>
  <si>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</si>
  <si>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</si>
  <si>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</si>
  <si>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</si>
  <si>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</si>
  <si>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</si>
  <si>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</si>
  <si>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</si>
  <si>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</si>
  <si>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</si>
  <si>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</si>
  <si>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</si>
  <si>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</si>
  <si>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</si>
  <si>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</si>
  <si>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</si>
  <si>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</si>
  <si>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</si>
  <si>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</si>
  <si>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</si>
  <si>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</si>
  <si>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</si>
  <si>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</si>
  <si>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</si>
  <si>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</si>
  <si>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</si>
  <si>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</si>
  <si>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</si>
  <si>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</si>
  <si>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</si>
  <si>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</si>
  <si>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</si>
  <si>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</si>
  <si>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</si>
  <si>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</si>
  <si>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</si>
  <si>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</si>
  <si>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</si>
  <si>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</si>
  <si>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</si>
  <si>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</si>
  <si>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</si>
  <si>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</si>
  <si>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</si>
  <si>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</si>
  <si>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</si>
  <si>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</si>
  <si>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</si>
  <si>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</si>
  <si>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</si>
  <si>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</si>
  <si>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</si>
  <si>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</si>
  <si>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</si>
  <si>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</si>
  <si>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</si>
  <si>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</si>
  <si>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</si>
  <si>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</si>
  <si>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</si>
  <si>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</si>
  <si>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</si>
  <si>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</si>
  <si>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</si>
  <si>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</si>
  <si>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</si>
  <si>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</si>
  <si>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</si>
  <si>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</si>
  <si>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</si>
  <si>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</si>
  <si>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</si>
  <si>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</si>
  <si>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</si>
  <si>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</si>
  <si>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</si>
  <si>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</si>
  <si>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</si>
  <si>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</si>
  <si>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</si>
  <si>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</si>
  <si>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</si>
  <si>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</si>
  <si>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</si>
  <si>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</si>
  <si>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</si>
  <si>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</si>
  <si>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</si>
  <si>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</si>
  <si>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</si>
  <si>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</si>
  <si>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</si>
  <si>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</si>
  <si>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</si>
  <si>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</si>
  <si>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</si>
  <si>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</si>
  <si>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</si>
  <si>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</si>
  <si>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</si>
  <si>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</si>
  <si>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</si>
  <si>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</si>
  <si>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</si>
  <si>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</si>
  <si>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</si>
  <si>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</si>
  <si>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</si>
  <si>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</si>
  <si>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</si>
  <si>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</si>
  <si>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</si>
  <si>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</si>
  <si>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</si>
  <si>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</si>
  <si>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</si>
  <si>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</si>
  <si>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</si>
  <si>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</si>
  <si>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</si>
  <si>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</si>
  <si>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</si>
  <si>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</si>
  <si>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</si>
  <si>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</si>
  <si>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</si>
  <si>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</si>
  <si>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</si>
  <si>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</si>
  <si>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</si>
  <si>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</si>
  <si>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</si>
  <si>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</si>
  <si>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</si>
  <si>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</si>
  <si>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</si>
  <si>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</si>
  <si>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</si>
  <si>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</si>
  <si>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</si>
  <si>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</si>
  <si>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</si>
  <si>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</si>
  <si>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</si>
  <si>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</si>
  <si>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</si>
  <si>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</si>
  <si>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</si>
  <si>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</si>
  <si>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</si>
  <si>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</si>
  <si>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</si>
  <si>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</si>
  <si>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</si>
  <si>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</si>
  <si>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</si>
  <si>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</si>
  <si>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</si>
  <si>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</si>
  <si>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</si>
  <si>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</si>
  <si>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</si>
  <si>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</si>
  <si>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</si>
  <si>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</si>
  <si>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</si>
  <si>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</si>
  <si>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</si>
  <si>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</si>
  <si>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</si>
  <si>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</si>
  <si>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</si>
  <si>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</si>
  <si>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</si>
  <si>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</si>
  <si>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</si>
  <si>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</si>
  <si>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</si>
  <si>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</si>
  <si>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</si>
  <si>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</si>
  <si>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</si>
  <si>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</si>
  <si>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</si>
  <si>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</si>
  <si>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</si>
  <si>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</si>
  <si>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</si>
  <si>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</si>
  <si>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</si>
  <si>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</si>
  <si>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</si>
  <si>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</si>
  <si>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</si>
  <si>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</si>
  <si>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</si>
  <si>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</si>
  <si>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</si>
  <si>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</si>
  <si>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</si>
  <si>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</si>
  <si>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</si>
  <si>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</si>
  <si>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</si>
  <si>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</si>
  <si>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</si>
  <si>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</si>
  <si>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</si>
  <si>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</si>
  <si>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</si>
  <si>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</si>
  <si>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</si>
  <si>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</si>
  <si>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</si>
  <si>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</si>
  <si>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</si>
  <si>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</si>
  <si>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</si>
  <si>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</si>
  <si>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</si>
  <si>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</si>
  <si>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</si>
  <si>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</si>
  <si>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</si>
  <si>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</si>
  <si>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</si>
  <si>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</si>
  <si>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</si>
  <si>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</si>
  <si>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</si>
  <si>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</si>
  <si>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</si>
  <si>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</si>
  <si>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</si>
  <si>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</si>
  <si>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</si>
  <si>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</si>
  <si>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</si>
  <si>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</si>
  <si>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</si>
  <si>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</si>
  <si>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</si>
  <si>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</si>
  <si>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</si>
  <si>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</si>
  <si>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</si>
  <si>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</si>
  <si>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</si>
  <si>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</si>
  <si>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</si>
  <si>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</si>
  <si>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</si>
  <si>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</si>
  <si>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</si>
  <si>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</si>
  <si>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</si>
  <si>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</si>
  <si>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</si>
  <si>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</si>
  <si>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</si>
  <si>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</si>
  <si>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</si>
  <si>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</si>
  <si>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</si>
  <si>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</si>
  <si>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</si>
  <si>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</si>
  <si>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</si>
  <si>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</si>
  <si>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</si>
  <si>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</si>
  <si>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</si>
  <si>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</si>
  <si>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</si>
  <si>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</si>
  <si>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</si>
  <si>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</si>
  <si>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</si>
  <si>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</si>
  <si>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</si>
  <si>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</si>
  <si>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</si>
  <si>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</si>
  <si>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</si>
  <si>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</si>
  <si>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</si>
  <si>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</si>
  <si>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</si>
  <si>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</si>
  <si>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</si>
  <si>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</si>
  <si>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</si>
  <si>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</si>
  <si>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</si>
  <si>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</si>
  <si>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</si>
  <si>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</si>
  <si>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</si>
  <si>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</si>
  <si>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</si>
  <si>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</si>
  <si>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</si>
  <si>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</si>
  <si>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</si>
  <si>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</si>
  <si>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</si>
  <si>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</si>
  <si>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</si>
  <si>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</si>
  <si>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</si>
  <si>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</si>
  <si>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</si>
  <si>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</si>
  <si>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</si>
  <si>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</si>
  <si>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</si>
  <si>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</si>
  <si>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</si>
  <si>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</si>
  <si>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</si>
  <si>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</si>
  <si>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</si>
  <si>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</si>
  <si>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</si>
  <si>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</si>
  <si>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</si>
  <si>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</si>
  <si>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</si>
  <si>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</si>
  <si>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</si>
  <si>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</si>
  <si>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</si>
  <si>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</si>
  <si>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</si>
  <si>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</si>
  <si>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</si>
  <si>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</si>
  <si>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</si>
  <si>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</si>
  <si>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</si>
  <si>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</si>
  <si>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</si>
  <si>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</si>
  <si>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</si>
  <si>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</si>
  <si>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</si>
  <si>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</si>
  <si>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</si>
  <si>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</si>
  <si>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</si>
  <si>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</si>
  <si>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</si>
  <si>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</si>
  <si>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</si>
  <si>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</si>
  <si>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</si>
  <si>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</si>
  <si>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</si>
  <si>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</si>
  <si>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</si>
  <si>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</si>
  <si>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</si>
  <si>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</si>
  <si>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</si>
  <si>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</si>
  <si>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</si>
  <si>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</si>
  <si>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</si>
  <si>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</si>
  <si>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</si>
  <si>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</si>
  <si>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</si>
  <si>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</si>
  <si>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</si>
  <si>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</si>
  <si>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</si>
  <si>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</si>
  <si>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</si>
  <si>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</si>
  <si>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</si>
  <si>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</si>
  <si>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</si>
  <si>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</si>
  <si>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</si>
  <si>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</si>
  <si>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</si>
  <si>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</si>
  <si>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</si>
  <si>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</si>
  <si>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</si>
  <si>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</si>
  <si>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</si>
  <si>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</si>
  <si>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</si>
  <si>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</si>
  <si>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</si>
  <si>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</si>
  <si>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</si>
  <si>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</si>
  <si>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</si>
  <si>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</si>
  <si>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</si>
  <si>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</si>
  <si>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</si>
  <si>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</si>
  <si>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</si>
  <si>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</si>
  <si>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</si>
  <si>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</si>
  <si>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</si>
  <si>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</si>
  <si>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</si>
  <si>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</si>
  <si>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</si>
  <si>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</si>
  <si>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</si>
  <si>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</si>
  <si>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</si>
  <si>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</si>
  <si>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</si>
  <si>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</si>
  <si>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</si>
  <si>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</si>
  <si>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</si>
  <si>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</si>
  <si>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</si>
  <si>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</si>
  <si>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</si>
  <si>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</si>
  <si>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</si>
  <si>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</si>
  <si>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</si>
  <si>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</si>
  <si>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</si>
  <si>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</si>
  <si>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</si>
  <si>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</si>
  <si>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</si>
  <si>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</si>
  <si>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</si>
  <si>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</si>
  <si>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</si>
  <si>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</si>
  <si>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</si>
  <si>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</si>
  <si>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</si>
  <si>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</si>
  <si>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</si>
  <si>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</si>
  <si>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</si>
  <si>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</si>
  <si>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</si>
  <si>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</si>
  <si>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</si>
  <si>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</si>
  <si>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</si>
  <si>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</si>
  <si>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</si>
  <si>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</si>
  <si>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</si>
  <si>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</si>
  <si>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</si>
  <si>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</si>
  <si>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</si>
  <si>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</si>
  <si>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</si>
  <si>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</si>
  <si>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</si>
  <si>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</si>
  <si>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</si>
  <si>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</si>
  <si>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</si>
  <si>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</si>
  <si>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</si>
  <si>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</si>
  <si>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</si>
  <si>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</si>
  <si>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</si>
  <si>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</si>
  <si>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</si>
  <si>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</si>
  <si>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</si>
  <si>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</si>
  <si>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</si>
  <si>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</si>
  <si>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</si>
  <si>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</si>
  <si>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</si>
  <si>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</si>
  <si>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</si>
  <si>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</si>
  <si>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</si>
  <si>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</si>
  <si>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</si>
  <si>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</si>
  <si>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</si>
  <si>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</si>
  <si>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</si>
  <si>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</si>
  <si>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</si>
  <si>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</si>
  <si>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</si>
  <si>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</si>
  <si>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</si>
  <si>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</si>
  <si>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</si>
  <si>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</si>
  <si>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</si>
  <si>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</si>
  <si>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</si>
  <si>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</si>
  <si>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</si>
  <si>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</si>
  <si>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</si>
  <si>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</si>
  <si>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</si>
  <si>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</si>
  <si>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</si>
  <si>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</si>
  <si>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</si>
  <si>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</si>
  <si>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</si>
  <si>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</si>
  <si>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</si>
  <si>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</si>
  <si>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</si>
  <si>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</si>
  <si>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</si>
  <si>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</si>
  <si>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</si>
  <si>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</si>
  <si>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</si>
  <si>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</si>
  <si>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</si>
  <si>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</si>
  <si>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</si>
  <si>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</si>
  <si>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</si>
  <si>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</si>
  <si>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</si>
  <si>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</si>
  <si>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</si>
  <si>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</si>
  <si>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</si>
  <si>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</si>
  <si>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</si>
  <si>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</si>
  <si>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</si>
  <si>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</si>
  <si>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</si>
  <si>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</si>
  <si>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</si>
  <si>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</si>
  <si>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</si>
  <si>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</si>
  <si>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</si>
  <si>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</si>
  <si>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</si>
  <si>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</si>
  <si>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</si>
  <si>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</si>
  <si>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</si>
  <si>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</si>
  <si>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</si>
  <si>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</si>
  <si>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</si>
  <si>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</si>
  <si>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</si>
  <si>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</si>
  <si>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</si>
  <si>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</si>
  <si>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</si>
  <si>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</si>
  <si>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</si>
  <si>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</si>
  <si>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</si>
  <si>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</si>
  <si>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</si>
  <si>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</si>
  <si>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</si>
  <si>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</si>
  <si>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</si>
  <si>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</si>
  <si>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</si>
  <si>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</si>
  <si>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</si>
  <si>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</si>
  <si>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</si>
  <si>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</si>
  <si>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</si>
  <si>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</si>
  <si>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</si>
  <si>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</si>
  <si>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</si>
  <si>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</si>
  <si>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</si>
  <si>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</si>
  <si>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</si>
  <si>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</si>
  <si>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</si>
  <si>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</si>
  <si>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</si>
  <si>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</si>
  <si>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</si>
  <si>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</si>
  <si>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</si>
  <si>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</si>
  <si>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</si>
  <si>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</si>
  <si>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</si>
  <si>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</si>
  <si>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</si>
  <si>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</si>
  <si>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</si>
  <si>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</si>
  <si>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</si>
  <si>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</si>
  <si>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</si>
  <si>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</si>
  <si>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</si>
  <si>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</si>
  <si>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</si>
  <si>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</si>
  <si>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</si>
  <si>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</si>
  <si>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</si>
  <si>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</si>
  <si>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</si>
  <si>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</si>
  <si>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</si>
  <si>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</si>
  <si>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</si>
  <si>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</si>
  <si>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</si>
  <si>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</si>
  <si>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</si>
  <si>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</si>
  <si>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</si>
  <si>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</si>
  <si>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</si>
  <si>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</si>
  <si>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</si>
  <si>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</si>
  <si>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</si>
  <si>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</si>
  <si>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</si>
  <si>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</si>
  <si>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</si>
  <si>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</si>
  <si>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</si>
  <si>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</si>
  <si>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</si>
  <si>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</si>
  <si>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</si>
  <si>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</si>
  <si>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</si>
  <si>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</si>
  <si>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</si>
  <si>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</si>
  <si>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</si>
  <si>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</si>
  <si>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</si>
  <si>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</si>
  <si>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</si>
  <si>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</si>
  <si>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</si>
  <si>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</si>
  <si>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</si>
  <si>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</si>
  <si>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</si>
  <si>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</si>
  <si>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</si>
  <si>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</si>
  <si>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</si>
  <si>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</si>
  <si>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</si>
  <si>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</si>
  <si>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</si>
  <si>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</si>
  <si>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</si>
  <si>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</si>
  <si>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</si>
  <si>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</si>
  <si>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</si>
  <si>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</si>
  <si>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</si>
  <si>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</si>
  <si>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</si>
  <si>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</si>
  <si>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</si>
  <si>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</si>
  <si>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</si>
  <si>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</si>
  <si>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</si>
  <si>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</si>
  <si>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</si>
  <si>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</si>
  <si>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</si>
  <si>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</si>
  <si>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</si>
  <si>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</si>
  <si>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</si>
  <si>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</si>
  <si>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</si>
  <si>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</si>
  <si>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</si>
  <si>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</si>
  <si>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</si>
  <si>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</si>
  <si>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</si>
  <si>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</si>
  <si>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</si>
  <si>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</si>
  <si>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</si>
  <si>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</si>
  <si>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</si>
  <si>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</si>
  <si>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</si>
  <si>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</si>
  <si>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</si>
  <si>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</si>
  <si>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</si>
  <si>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</si>
  <si>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</si>
  <si>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</si>
  <si>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</si>
  <si>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</si>
  <si>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</si>
  <si>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</si>
  <si>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</si>
  <si>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</si>
  <si>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</si>
  <si>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</si>
  <si>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</si>
  <si>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</si>
  <si>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</si>
  <si>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</si>
  <si>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</si>
  <si>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</si>
  <si>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</si>
  <si>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</si>
  <si>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</si>
  <si>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</si>
  <si>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</si>
  <si>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</si>
  <si>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</si>
  <si>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</si>
  <si>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</si>
  <si>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</si>
  <si>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</si>
  <si>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</si>
  <si>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</si>
  <si>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</si>
  <si>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</si>
  <si>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</si>
  <si>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</si>
  <si>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</si>
  <si>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</si>
  <si>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</si>
  <si>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</si>
  <si>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</si>
  <si>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</si>
  <si>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</si>
  <si>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</si>
  <si>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</si>
  <si>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</si>
  <si>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</si>
  <si>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</si>
  <si>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</si>
  <si>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</si>
  <si>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</si>
  <si>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</si>
  <si>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</si>
  <si>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</si>
  <si>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</si>
  <si>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</si>
  <si>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</si>
  <si>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</si>
  <si>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</si>
  <si>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</si>
  <si>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</si>
  <si>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</si>
  <si>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</si>
  <si>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</si>
  <si>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</si>
  <si>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</si>
  <si>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</si>
  <si>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</si>
  <si>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</si>
  <si>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</si>
  <si>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</si>
  <si>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</si>
  <si>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</si>
  <si>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</si>
  <si>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</si>
  <si>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</si>
  <si>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</si>
  <si>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</si>
  <si>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</si>
  <si>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</si>
  <si>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</si>
  <si>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</si>
  <si>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</si>
  <si>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</si>
  <si>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</si>
  <si>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</si>
  <si>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</si>
  <si>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</si>
  <si>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</si>
  <si>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</si>
  <si>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</si>
  <si>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</si>
  <si>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</si>
  <si>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</si>
  <si>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</si>
  <si>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</si>
  <si>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</si>
  <si>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</si>
  <si>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</si>
  <si>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</si>
  <si>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</si>
  <si>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</si>
  <si>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</si>
  <si>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</si>
  <si>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</si>
  <si>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</si>
  <si>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</si>
  <si>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</si>
  <si>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</si>
  <si>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</si>
  <si>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</si>
  <si>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</si>
  <si>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</si>
  <si>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</si>
  <si>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</si>
  <si>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</si>
  <si>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</si>
  <si>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</si>
  <si>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</si>
  <si>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</si>
  <si>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</si>
  <si>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</si>
  <si>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</si>
  <si>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</si>
  <si>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</si>
  <si>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</si>
  <si>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</si>
  <si>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</si>
  <si>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</si>
  <si>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</si>
  <si>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</si>
  <si>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</si>
  <si>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</si>
  <si>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</si>
  <si>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</si>
  <si>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</si>
  <si>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</si>
  <si>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</si>
  <si>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</si>
  <si>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</si>
  <si>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</si>
  <si>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</si>
  <si>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</si>
  <si>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</si>
  <si>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</si>
  <si>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</si>
  <si>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</si>
  <si>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</si>
  <si>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</si>
  <si>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</si>
  <si>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</si>
  <si>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</si>
  <si>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</si>
  <si>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</si>
  <si>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</si>
  <si>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</si>
  <si>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</si>
  <si>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</si>
  <si>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</si>
  <si>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</si>
  <si>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</si>
  <si>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</si>
  <si>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</si>
  <si>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</si>
  <si>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</si>
  <si>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</si>
  <si>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</si>
  <si>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</si>
  <si>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</si>
  <si>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</si>
  <si>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</si>
  <si>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</si>
  <si>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</si>
  <si>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</si>
  <si>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</si>
  <si>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</si>
  <si>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</si>
  <si>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</si>
  <si>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</si>
  <si>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</si>
  <si>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</si>
  <si>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</si>
  <si>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</si>
  <si>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</si>
  <si>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</si>
  <si>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</si>
  <si>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</si>
  <si>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</si>
  <si>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</si>
  <si>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</si>
  <si>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</si>
  <si>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</si>
  <si>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</si>
  <si>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</si>
  <si>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</si>
  <si>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</si>
  <si>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</si>
  <si>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</si>
  <si>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</si>
  <si>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</si>
  <si>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</si>
  <si>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</si>
  <si>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</si>
  <si>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</si>
  <si>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</si>
  <si>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</si>
  <si>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</si>
  <si>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</si>
  <si>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</si>
  <si>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</si>
  <si>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</si>
  <si>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</si>
  <si>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</si>
  <si>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</si>
  <si>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</si>
  <si>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</si>
  <si>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</si>
  <si>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</si>
  <si>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</si>
  <si>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</si>
  <si>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</si>
  <si>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</si>
  <si>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</si>
  <si>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</si>
  <si>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</si>
  <si>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</si>
  <si>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</si>
  <si>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</si>
  <si>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</si>
  <si>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</si>
  <si>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</si>
  <si>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</si>
  <si>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</si>
  <si>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</si>
  <si>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</si>
  <si>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</si>
  <si>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</si>
  <si>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</si>
  <si>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</si>
  <si>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</si>
  <si>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</si>
  <si>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</si>
  <si>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</si>
  <si>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</si>
  <si>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</si>
  <si>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</si>
  <si>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</si>
  <si>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</si>
  <si>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</si>
  <si>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</si>
  <si>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</si>
  <si>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</si>
  <si>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</si>
  <si>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</si>
  <si>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</si>
  <si>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</si>
  <si>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</si>
  <si>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</si>
  <si>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</si>
  <si>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</si>
  <si>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</si>
  <si>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</si>
  <si>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</si>
  <si>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</si>
  <si>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</si>
  <si>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</si>
  <si>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</si>
  <si>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</si>
  <si>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</si>
  <si>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</si>
  <si>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</si>
  <si>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</si>
  <si>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</si>
  <si>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</si>
  <si>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</si>
  <si>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</si>
  <si>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</si>
  <si>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</si>
  <si>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</si>
  <si>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</si>
  <si>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</si>
  <si>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</si>
  <si>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</si>
  <si>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</si>
  <si>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</si>
  <si>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</si>
  <si>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</si>
  <si>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</si>
  <si>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</si>
  <si>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</si>
  <si>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</si>
  <si>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</si>
  <si>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</si>
  <si>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</si>
  <si>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</si>
  <si>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</si>
  <si>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</si>
  <si>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</si>
  <si>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</si>
  <si>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</si>
  <si>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</si>
  <si>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</si>
  <si>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</si>
  <si>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</si>
  <si>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</si>
  <si>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</si>
  <si>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</si>
  <si>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</si>
  <si>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</si>
  <si>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</si>
  <si>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</si>
  <si>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</si>
  <si>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</si>
  <si>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</si>
  <si>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</si>
  <si>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</si>
  <si>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</si>
  <si>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</si>
  <si>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</si>
  <si>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</si>
  <si>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</si>
  <si>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</si>
  <si>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</si>
  <si>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</si>
  <si>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</si>
  <si>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</si>
  <si>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</si>
  <si>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</si>
  <si>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</si>
  <si>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</si>
  <si>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</si>
  <si>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</si>
  <si>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</si>
  <si>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</si>
  <si>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</si>
  <si>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</si>
  <si>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</si>
  <si>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</si>
  <si>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</si>
  <si>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</si>
  <si>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</si>
  <si>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</si>
  <si>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</si>
  <si>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</si>
  <si>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</si>
  <si>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</si>
  <si>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</si>
  <si>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</si>
  <si>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</si>
  <si>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</si>
  <si>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</si>
  <si>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</si>
  <si>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</si>
  <si>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</si>
  <si>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</si>
  <si>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</si>
  <si>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</si>
  <si>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</si>
  <si>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</si>
  <si>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</si>
  <si>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</si>
  <si>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</si>
  <si>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</si>
  <si>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</si>
  <si>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</si>
  <si>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</si>
  <si>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</si>
  <si>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</si>
  <si>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</si>
  <si>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</si>
  <si>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</si>
  <si>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</si>
  <si>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</si>
  <si>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</si>
  <si>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</si>
  <si>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</si>
  <si>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</si>
  <si>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</si>
  <si>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</si>
  <si>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</si>
  <si>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</si>
  <si>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</si>
  <si>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</si>
  <si>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</si>
  <si>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</si>
  <si>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</si>
  <si>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</si>
  <si>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</si>
  <si>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</si>
  <si>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</si>
  <si>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</si>
  <si>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</si>
  <si>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</si>
  <si>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</si>
  <si>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</si>
  <si>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</si>
  <si>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</si>
  <si>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</si>
  <si>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</si>
  <si>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</si>
  <si>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</si>
  <si>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</si>
  <si>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</si>
  <si>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</si>
  <si>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</si>
  <si>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</si>
  <si>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</si>
  <si>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</si>
  <si>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</si>
  <si>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</si>
  <si>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</si>
  <si>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</si>
  <si>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</si>
  <si>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</si>
  <si>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</si>
  <si>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</si>
  <si>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</si>
  <si>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</si>
  <si>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</si>
  <si>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</si>
  <si>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</si>
  <si>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</si>
  <si>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</si>
  <si>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</si>
  <si>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</si>
  <si>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</si>
  <si>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</si>
  <si>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</si>
  <si>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</si>
  <si>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</si>
  <si>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</si>
  <si>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</si>
  <si>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</si>
  <si>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</si>
  <si>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</si>
  <si>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</si>
  <si>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</si>
  <si>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</si>
  <si>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</si>
  <si>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</si>
  <si>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</si>
  <si>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</si>
  <si>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</si>
  <si>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</si>
  <si>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</si>
  <si>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</si>
  <si>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</si>
  <si>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</si>
  <si>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</si>
  <si>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</si>
  <si>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</si>
  <si>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</si>
  <si>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</si>
  <si>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</si>
  <si>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</si>
  <si>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</si>
  <si>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</si>
  <si>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</si>
  <si>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</si>
  <si>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</si>
  <si>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</si>
  <si>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</si>
  <si>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</si>
  <si>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</si>
  <si>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</si>
  <si>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</si>
  <si>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</si>
  <si>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</si>
  <si>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</si>
  <si>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</si>
  <si>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</si>
  <si>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</si>
  <si>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</si>
  <si>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</si>
  <si>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</si>
  <si>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</si>
  <si>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</si>
  <si>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</si>
  <si>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</si>
  <si>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</si>
  <si>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</si>
  <si>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</si>
  <si>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</si>
  <si>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</si>
  <si>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</si>
  <si>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</si>
  <si>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</si>
  <si>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</si>
  <si>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</si>
  <si>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</si>
  <si>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</si>
  <si>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</si>
  <si>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</si>
  <si>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</si>
  <si>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</si>
  <si>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</si>
  <si>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</si>
  <si>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</si>
  <si>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</si>
  <si>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</si>
  <si>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</si>
  <si>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</si>
  <si>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</si>
  <si>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</si>
  <si>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</si>
  <si>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</si>
  <si>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</si>
  <si>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</si>
  <si>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</si>
  <si>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</si>
  <si>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</si>
  <si>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</si>
  <si>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</si>
  <si>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</si>
  <si>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</si>
  <si>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</si>
  <si>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</si>
  <si>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</si>
  <si>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</si>
  <si>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</si>
  <si>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</si>
  <si>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</si>
  <si>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</si>
  <si>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</si>
  <si>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</si>
  <si>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</si>
  <si>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</si>
  <si>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</si>
  <si>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</si>
  <si>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</si>
  <si>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</si>
  <si>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</si>
  <si>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</si>
  <si>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</si>
  <si>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</si>
  <si>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</si>
  <si>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</si>
  <si>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</si>
  <si>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</si>
  <si>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</si>
  <si>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</si>
  <si>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</si>
  <si>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</si>
  <si>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</si>
  <si>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</si>
  <si>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</si>
  <si>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</si>
  <si>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</si>
  <si>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</si>
  <si>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</si>
  <si>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</si>
  <si>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</si>
  <si>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</si>
  <si>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</si>
  <si>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</si>
  <si>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</si>
  <si>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</si>
  <si>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</si>
  <si>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</si>
  <si>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</si>
  <si>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</si>
  <si>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</si>
  <si>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</si>
  <si>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</si>
  <si>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</si>
  <si>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</si>
  <si>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</si>
  <si>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</si>
  <si>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</si>
  <si>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</si>
  <si>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</si>
  <si>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</si>
  <si>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</si>
  <si>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</si>
  <si>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</si>
  <si>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</si>
  <si>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</si>
  <si>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</si>
  <si>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</si>
  <si>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</si>
  <si>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</si>
  <si>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</si>
  <si>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</si>
  <si>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</si>
  <si>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</si>
  <si>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</si>
  <si>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</si>
  <si>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</si>
  <si>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</si>
  <si>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</si>
  <si>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</si>
  <si>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</si>
  <si>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</si>
  <si>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</si>
  <si>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</si>
  <si>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</si>
  <si>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</si>
  <si>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</si>
  <si>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</si>
  <si>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</si>
  <si>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</si>
  <si>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</si>
  <si>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</si>
  <si>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</si>
  <si>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</si>
  <si>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</si>
  <si>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</si>
  <si>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</si>
  <si>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</si>
  <si>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</si>
  <si>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</si>
  <si>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</si>
  <si>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</si>
  <si>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</si>
  <si>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</si>
  <si>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</si>
  <si>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</si>
  <si>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</si>
  <si>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</si>
  <si>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</si>
  <si>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</si>
  <si>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</si>
  <si>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</si>
  <si>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</si>
  <si>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</si>
  <si>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</si>
  <si>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</si>
  <si>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</si>
  <si>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</si>
  <si>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</si>
  <si>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</si>
  <si>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</si>
  <si>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</si>
  <si>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</si>
  <si>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</si>
  <si>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</si>
  <si>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</si>
  <si>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</si>
  <si>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</si>
  <si>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</si>
  <si>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</si>
  <si>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</si>
  <si>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</si>
  <si>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</si>
  <si>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</si>
  <si>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</si>
  <si>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</si>
  <si>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</si>
  <si>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</si>
  <si>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</si>
  <si>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</si>
  <si>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</si>
  <si>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</si>
  <si>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</si>
  <si>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</si>
  <si>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</si>
  <si>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</si>
  <si>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</si>
  <si>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</si>
  <si>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</si>
  <si>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</si>
  <si>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</si>
  <si>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</si>
  <si>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</si>
  <si>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</si>
  <si>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</si>
  <si>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</si>
  <si>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</si>
  <si>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</si>
  <si>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</si>
  <si>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</si>
  <si>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</si>
  <si>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</si>
  <si>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</si>
  <si>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</si>
  <si>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</si>
  <si>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</si>
  <si>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</si>
  <si>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</si>
  <si>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</si>
  <si>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</si>
  <si>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</si>
  <si>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</si>
  <si>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</si>
  <si>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</si>
  <si>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</si>
  <si>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</si>
  <si>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</si>
  <si>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</si>
  <si>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</si>
  <si>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</si>
  <si>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</si>
  <si>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</si>
  <si>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</si>
  <si>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</si>
  <si>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</si>
  <si>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</si>
  <si>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</si>
  <si>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</si>
  <si>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</si>
  <si>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</si>
  <si>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</si>
  <si>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</si>
  <si>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</si>
  <si>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</si>
  <si>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</si>
  <si>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</si>
  <si>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</si>
  <si>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</si>
  <si>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</si>
  <si>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</si>
  <si>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</si>
  <si>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</si>
  <si>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</si>
  <si>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</si>
  <si>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</si>
  <si>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</si>
  <si>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</si>
  <si>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</si>
  <si>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</si>
  <si>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</si>
  <si>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</si>
  <si>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</si>
  <si>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</si>
  <si>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</si>
  <si>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</si>
  <si>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</si>
  <si>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</si>
  <si>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</si>
  <si>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</si>
  <si>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</si>
  <si>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</si>
  <si>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</si>
  <si>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</si>
  <si>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</si>
  <si>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</si>
  <si>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</si>
  <si>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</si>
  <si>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</si>
  <si>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</si>
  <si>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</si>
  <si>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</si>
  <si>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</si>
  <si>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</si>
  <si>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</si>
  <si>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</si>
  <si>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</si>
  <si>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</si>
  <si>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</si>
  <si>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</si>
  <si>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</si>
  <si>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</si>
  <si>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</si>
  <si>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</si>
  <si>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</si>
  <si>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</si>
  <si>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</si>
  <si>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</si>
  <si>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</si>
  <si>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</si>
  <si>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</si>
  <si>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</si>
  <si>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</si>
  <si>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</si>
  <si>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</si>
  <si>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</si>
  <si>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</si>
  <si>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</si>
  <si>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</si>
  <si>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</si>
  <si>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</si>
  <si>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</si>
  <si>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</si>
  <si>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</si>
  <si>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</si>
  <si>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</si>
  <si>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</si>
  <si>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</si>
  <si>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</si>
  <si>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</si>
  <si>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</si>
  <si>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</si>
  <si>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</si>
  <si>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</si>
  <si>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</si>
  <si>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</si>
  <si>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</si>
  <si>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</si>
  <si>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</si>
  <si>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</si>
  <si>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</si>
  <si>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</si>
  <si>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</si>
  <si>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</si>
  <si>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</si>
  <si>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</si>
  <si>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</si>
  <si>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</si>
  <si>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</si>
  <si>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</si>
  <si>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</si>
  <si>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</si>
  <si>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</si>
  <si>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</si>
  <si>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</si>
  <si>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</si>
  <si>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</si>
  <si>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</si>
  <si>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</si>
  <si>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</si>
  <si>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</si>
  <si>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</si>
  <si>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</si>
  <si>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</si>
  <si>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</si>
  <si>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</si>
  <si>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</si>
  <si>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</si>
  <si>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</si>
  <si>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</si>
  <si>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</si>
  <si>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</si>
  <si>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</si>
  <si>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</si>
  <si>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</si>
  <si>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</si>
  <si>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</si>
  <si>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</si>
  <si>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</si>
  <si>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</si>
  <si>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</si>
  <si>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</si>
  <si>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</si>
  <si>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</si>
  <si>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</si>
  <si>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</si>
  <si>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</si>
  <si>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</si>
  <si>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</si>
  <si>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</si>
  <si>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</si>
  <si>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</si>
  <si>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</si>
  <si>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</si>
  <si>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</si>
  <si>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</si>
  <si>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</si>
  <si>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</si>
  <si>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</si>
  <si>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</si>
  <si>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</si>
  <si>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</si>
  <si>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</si>
  <si>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</si>
  <si>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</si>
  <si>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</si>
  <si>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</si>
  <si>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</si>
  <si>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</si>
  <si>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</si>
  <si>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</si>
  <si>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</si>
  <si>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</si>
  <si>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</si>
  <si>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</si>
  <si>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</si>
  <si>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</si>
  <si>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</si>
  <si>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</si>
  <si>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</si>
  <si>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</si>
  <si>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</si>
  <si>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</si>
  <si>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</si>
  <si>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</si>
  <si>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</si>
  <si>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</si>
  <si>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</si>
  <si>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</si>
  <si>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</si>
  <si>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</si>
  <si>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</si>
  <si>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</si>
  <si>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</si>
  <si>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</si>
  <si>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</si>
  <si>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</si>
  <si>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</si>
  <si>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</si>
  <si>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</si>
  <si>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</si>
  <si>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</si>
  <si>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</si>
  <si>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</si>
  <si>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</si>
  <si>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</si>
  <si>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</si>
  <si>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</si>
  <si>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</si>
  <si>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</si>
  <si>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</si>
  <si>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</si>
  <si>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</si>
  <si>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</si>
  <si>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</si>
  <si>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</si>
  <si>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</si>
  <si>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</si>
  <si>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</si>
  <si>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</si>
  <si>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</si>
  <si>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</si>
  <si>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</si>
  <si>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</si>
  <si>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</si>
  <si>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</si>
  <si>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</si>
  <si>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</si>
  <si>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</si>
  <si>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</si>
  <si>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</si>
  <si>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</si>
  <si>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</si>
  <si>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</si>
  <si>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</si>
  <si>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</si>
  <si>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</si>
  <si>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</si>
  <si>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</si>
  <si>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</si>
  <si>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</si>
  <si>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</si>
  <si>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</si>
  <si>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</si>
  <si>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</si>
  <si>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</si>
  <si>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</si>
  <si>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</si>
  <si>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</si>
  <si>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</si>
  <si>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</si>
  <si>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</si>
  <si>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</si>
  <si>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</si>
  <si>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</si>
  <si>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</si>
  <si>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</si>
  <si>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</si>
  <si>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</si>
  <si>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</si>
  <si>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</si>
  <si>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</si>
  <si>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</si>
  <si>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</si>
  <si>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</si>
  <si>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</si>
  <si>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</si>
  <si>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</si>
  <si>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</si>
  <si>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</si>
  <si>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</si>
  <si>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</si>
  <si>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</si>
  <si>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</si>
  <si>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</si>
  <si>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</si>
  <si>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</si>
  <si>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</si>
  <si>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</si>
  <si>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</si>
  <si>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</si>
  <si>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</si>
  <si>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</si>
  <si>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</si>
  <si>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</si>
  <si>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</si>
  <si>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</si>
  <si>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</si>
  <si>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</si>
  <si>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</si>
  <si>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</si>
  <si>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</si>
  <si>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</si>
  <si>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</si>
  <si>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</si>
  <si>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</si>
  <si>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</si>
  <si>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</si>
  <si>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</si>
  <si>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</si>
  <si>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</si>
  <si>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</si>
  <si>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</si>
  <si>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</si>
  <si>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</si>
  <si>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</si>
  <si>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</si>
  <si>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</si>
  <si>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</si>
  <si>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</si>
  <si>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</si>
  <si>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</si>
  <si>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</si>
  <si>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</si>
  <si>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</si>
  <si>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</si>
  <si>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</si>
  <si>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</si>
  <si>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</si>
  <si>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</si>
  <si>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</si>
  <si>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</si>
  <si>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</si>
  <si>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</si>
  <si>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</si>
  <si>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</si>
  <si>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</si>
  <si>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</si>
  <si>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</si>
  <si>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</si>
  <si>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</si>
  <si>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</si>
  <si>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</si>
  <si>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</si>
  <si>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</si>
  <si>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</si>
  <si>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</si>
  <si>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</si>
  <si>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</si>
  <si>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</si>
  <si>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</si>
  <si>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</si>
  <si>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</si>
  <si>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</si>
  <si>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</si>
  <si>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</si>
  <si>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</si>
  <si>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</si>
  <si>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</si>
  <si>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</si>
  <si>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</si>
  <si>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</si>
  <si>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</si>
  <si>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</si>
  <si>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</si>
  <si>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</si>
  <si>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</si>
  <si>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</si>
  <si>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</si>
  <si>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</si>
  <si>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</si>
  <si>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</si>
  <si>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</si>
  <si>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</si>
  <si>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</si>
  <si>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</si>
  <si>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</si>
  <si>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</si>
  <si>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</si>
  <si>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</si>
  <si>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</si>
  <si>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</si>
  <si>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</si>
  <si>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</si>
  <si>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</si>
  <si>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</si>
  <si>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</si>
  <si>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</si>
  <si>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</si>
  <si>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</si>
  <si>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</si>
  <si>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</si>
  <si>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</si>
  <si>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</si>
  <si>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</si>
  <si>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</si>
  <si>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</si>
  <si>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</si>
  <si>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</si>
  <si>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</si>
  <si>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</si>
  <si>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</si>
  <si>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</si>
  <si>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</si>
  <si>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</si>
  <si>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</si>
  <si>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</si>
  <si>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</si>
  <si>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</si>
  <si>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</si>
  <si>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</si>
  <si>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</si>
  <si>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</si>
  <si>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</si>
  <si>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</si>
  <si>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</si>
  <si>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</si>
  <si>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</si>
  <si>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</si>
  <si>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</si>
  <si>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</si>
  <si>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</si>
  <si>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</si>
  <si>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</si>
  <si>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</si>
  <si>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</si>
  <si>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</si>
  <si>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</si>
  <si>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</si>
  <si>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</si>
  <si>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</si>
  <si>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</si>
  <si>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</si>
  <si>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</si>
  <si>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</si>
  <si>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</si>
  <si>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</si>
  <si>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</si>
  <si>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</si>
  <si>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</si>
  <si>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</si>
  <si>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</si>
  <si>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</si>
  <si>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</si>
  <si>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</si>
  <si>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</si>
  <si>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</si>
  <si>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</si>
  <si>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</si>
  <si>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</si>
  <si>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</si>
  <si>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</si>
  <si>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</si>
  <si>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</si>
  <si>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</si>
  <si>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</si>
  <si>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</si>
  <si>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</si>
  <si>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</si>
  <si>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</si>
  <si>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</si>
  <si>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</si>
  <si>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</si>
  <si>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</si>
  <si>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</si>
  <si>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</si>
  <si>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</si>
  <si>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</si>
  <si>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</si>
  <si>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</si>
  <si>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</si>
  <si>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</si>
  <si>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</si>
  <si>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</si>
  <si>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</si>
  <si>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</si>
  <si>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</si>
  <si>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</si>
  <si>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</si>
  <si>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</si>
  <si>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</si>
  <si>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</si>
  <si>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</si>
  <si>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</si>
  <si>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</si>
  <si>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</si>
  <si>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</si>
  <si>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</si>
  <si>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</si>
  <si>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</si>
  <si>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</si>
  <si>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</si>
  <si>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</si>
  <si>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</si>
  <si>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</si>
  <si>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</si>
  <si>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</si>
  <si>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</si>
  <si>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</si>
  <si>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</si>
  <si>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</si>
  <si>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</si>
  <si>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</si>
  <si>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</si>
  <si>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</si>
  <si>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</si>
  <si>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</si>
  <si>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</si>
  <si>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</si>
  <si>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</si>
  <si>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</si>
  <si>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</si>
  <si>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</si>
  <si>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</si>
  <si>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</si>
  <si>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</si>
  <si>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</si>
  <si>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</si>
  <si>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</si>
  <si>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</si>
  <si>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</si>
  <si>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</si>
  <si>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</si>
  <si>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</si>
  <si>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</si>
  <si>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</si>
  <si>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</si>
  <si>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</si>
  <si>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</si>
  <si>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</si>
  <si>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</si>
  <si>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</si>
  <si>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</si>
  <si>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</si>
  <si>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</si>
  <si>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</si>
  <si>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</si>
  <si>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</si>
  <si>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</si>
  <si>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</si>
  <si>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</si>
  <si>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</si>
  <si>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</si>
  <si>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</si>
  <si>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</si>
  <si>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</si>
  <si>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</si>
  <si>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</si>
  <si>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</si>
  <si>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</si>
  <si>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</si>
  <si>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</si>
  <si>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</si>
  <si>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</si>
  <si>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</si>
  <si>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</si>
  <si>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</si>
  <si>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</si>
  <si>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</si>
  <si>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</si>
  <si>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</si>
  <si>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</si>
  <si>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</si>
  <si>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</si>
  <si>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</si>
  <si>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</si>
  <si>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</si>
  <si>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</si>
  <si>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</si>
  <si>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</si>
  <si>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</si>
  <si>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</si>
  <si>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</si>
  <si>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</si>
  <si>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</si>
  <si>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</si>
  <si>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</si>
  <si>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</si>
  <si>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</si>
  <si>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</si>
  <si>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</si>
  <si>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</si>
  <si>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</si>
  <si>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</si>
  <si>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</si>
  <si>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</si>
  <si>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</si>
  <si>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</si>
  <si>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</si>
  <si>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</si>
  <si>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</si>
  <si>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</si>
  <si>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</si>
  <si>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</si>
  <si>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</si>
  <si>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</si>
  <si>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</si>
  <si>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</si>
  <si>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</si>
  <si>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</si>
  <si>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</si>
  <si>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</si>
  <si>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</si>
  <si>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</si>
  <si>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</si>
  <si>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</si>
  <si>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</si>
  <si>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</si>
  <si>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</si>
  <si>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</si>
  <si>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</si>
  <si>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</si>
  <si>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</si>
  <si>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</si>
  <si>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</si>
  <si>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</si>
  <si>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</si>
  <si>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</si>
  <si>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</si>
  <si>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</si>
  <si>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</si>
  <si>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</si>
  <si>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</si>
  <si>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</si>
  <si>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</si>
  <si>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</si>
  <si>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</si>
  <si>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</si>
  <si>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</si>
  <si>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</si>
  <si>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</si>
  <si>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</si>
  <si>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</si>
  <si>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</si>
  <si>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</si>
  <si>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</si>
  <si>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</si>
  <si>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</si>
  <si>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</si>
  <si>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</si>
  <si>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</si>
  <si>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</si>
  <si>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</si>
  <si>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</si>
  <si>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</si>
  <si>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</si>
  <si>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</si>
  <si>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</si>
  <si>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</si>
  <si>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</si>
  <si>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</si>
  <si>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</si>
  <si>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</si>
  <si>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</si>
  <si>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</si>
  <si>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</si>
  <si>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</si>
  <si>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</si>
  <si>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</si>
  <si>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</si>
  <si>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</si>
  <si>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</si>
  <si>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</si>
  <si>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</si>
  <si>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</si>
  <si>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</si>
  <si>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</si>
  <si>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</si>
  <si>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</si>
  <si>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</si>
  <si>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</si>
  <si>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</si>
  <si>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</si>
  <si>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</si>
  <si>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</si>
  <si>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</si>
  <si>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</si>
  <si>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</si>
  <si>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</si>
  <si>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</si>
  <si>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</si>
  <si>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</si>
  <si>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</si>
  <si>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</si>
  <si>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</si>
  <si>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</si>
  <si>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</si>
  <si>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</si>
  <si>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</si>
  <si>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</si>
  <si>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</si>
  <si>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</si>
  <si>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</si>
  <si>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</si>
  <si>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</si>
  <si>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</si>
  <si>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</si>
  <si>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</si>
  <si>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</si>
  <si>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</si>
  <si>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</si>
  <si>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</si>
  <si>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</si>
  <si>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</si>
  <si>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</si>
  <si>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</si>
  <si>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</si>
  <si>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</si>
  <si>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</si>
  <si>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</si>
  <si>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</si>
  <si>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</si>
  <si>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</si>
  <si>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</si>
  <si>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</si>
  <si>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</si>
  <si>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</si>
  <si>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</si>
  <si>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</si>
  <si>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</si>
  <si>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</si>
  <si>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</si>
  <si>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</si>
  <si>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</si>
  <si>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</si>
  <si>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</si>
  <si>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</si>
  <si>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</si>
  <si>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</si>
  <si>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</si>
  <si>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</si>
  <si>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</si>
  <si>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</si>
  <si>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</si>
  <si>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</si>
  <si>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</si>
  <si>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</si>
  <si>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</si>
  <si>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</si>
  <si>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</si>
  <si>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</si>
  <si>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</si>
  <si>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</si>
  <si>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</si>
  <si>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</si>
  <si>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</si>
  <si>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</si>
  <si>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</si>
  <si>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</si>
  <si>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</si>
  <si>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</si>
  <si>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</si>
  <si>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</si>
  <si>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</si>
  <si>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</si>
  <si>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</si>
  <si>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</si>
  <si>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</si>
  <si>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</si>
  <si>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</si>
  <si>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</si>
  <si>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</si>
  <si>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</si>
  <si>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</si>
  <si>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</si>
  <si>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</si>
  <si>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</si>
  <si>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</si>
  <si>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</si>
  <si>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</si>
  <si>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</si>
  <si>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</si>
  <si>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</si>
  <si>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</si>
  <si>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</si>
  <si>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</si>
  <si>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</si>
  <si>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</si>
  <si>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</si>
  <si>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</si>
  <si>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</si>
  <si>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</si>
  <si>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</si>
  <si>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</si>
  <si>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</si>
  <si>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</si>
  <si>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</si>
  <si>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</si>
  <si>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</si>
  <si>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</si>
  <si>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</si>
  <si>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</si>
  <si>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</si>
  <si>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</si>
  <si>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</si>
  <si>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</si>
  <si>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</si>
  <si>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</si>
  <si>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</si>
  <si>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</si>
  <si>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</si>
  <si>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</si>
  <si>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</si>
  <si>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</si>
  <si>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</si>
  <si>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</si>
  <si>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</si>
  <si>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</si>
  <si>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</si>
  <si>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</si>
  <si>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</si>
  <si>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</si>
  <si>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</si>
  <si>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</si>
  <si>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</si>
  <si>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</si>
  <si>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</si>
  <si>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</si>
  <si>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</si>
  <si>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</si>
  <si>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</si>
  <si>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</si>
  <si>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</si>
  <si>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</si>
  <si>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</si>
  <si>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</si>
  <si>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</si>
  <si>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</si>
  <si>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</si>
  <si>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</si>
  <si>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</si>
  <si>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</si>
  <si>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</si>
  <si>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</si>
  <si>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</si>
  <si>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</si>
  <si>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</si>
  <si>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</si>
  <si>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</si>
  <si>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</si>
  <si>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</si>
  <si>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</si>
  <si>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</si>
  <si>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</si>
  <si>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</si>
  <si>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</si>
  <si>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</si>
  <si>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</si>
  <si>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</si>
  <si>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</si>
  <si>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</si>
  <si>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</si>
  <si>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</si>
  <si>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</si>
  <si>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</si>
  <si>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</si>
  <si>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</si>
  <si>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</si>
  <si>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</si>
  <si>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</si>
  <si>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</si>
  <si>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</si>
  <si>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</si>
  <si>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</si>
  <si>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</si>
  <si>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</si>
  <si>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</si>
  <si>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</si>
  <si>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</si>
  <si>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</si>
  <si>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</si>
  <si>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</si>
  <si>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</si>
  <si>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</si>
  <si>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</si>
  <si>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</si>
  <si>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</si>
  <si>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</si>
  <si>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</si>
  <si>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</si>
  <si>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</si>
  <si>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</si>
  <si>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</si>
  <si>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</si>
  <si>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</si>
  <si>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</si>
  <si>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</si>
  <si>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</si>
  <si>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</si>
  <si>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</si>
  <si>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</si>
  <si>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</si>
  <si>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</si>
  <si>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</si>
  <si>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</si>
  <si>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</si>
  <si>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</si>
  <si>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</si>
  <si>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</si>
  <si>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</si>
  <si>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</si>
  <si>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</si>
  <si>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</si>
  <si>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</si>
  <si>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</si>
  <si>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</si>
  <si>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</si>
  <si>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</si>
  <si>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</si>
  <si>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</si>
  <si>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</si>
  <si>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</si>
  <si>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</si>
  <si>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</si>
  <si>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</si>
  <si>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</si>
  <si>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</si>
  <si>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</si>
  <si>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</si>
  <si>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</si>
  <si>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</si>
  <si>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</si>
  <si>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</si>
  <si>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</si>
  <si>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</si>
  <si>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</si>
  <si>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</si>
  <si>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</si>
  <si>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</si>
  <si>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</si>
  <si>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</si>
  <si>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</si>
  <si>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</si>
  <si>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</si>
  <si>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</si>
  <si>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</si>
  <si>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</si>
  <si>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</si>
  <si>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</si>
  <si>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</si>
  <si>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</si>
  <si>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</si>
  <si>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</si>
  <si>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</si>
  <si>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</si>
  <si>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</si>
  <si>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</si>
  <si>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</si>
  <si>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</si>
  <si>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</si>
  <si>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</si>
  <si>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</si>
  <si>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</si>
  <si>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</si>
  <si>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</si>
  <si>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</si>
  <si>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</si>
  <si>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</si>
  <si>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</si>
  <si>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</si>
  <si>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</si>
  <si>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</si>
  <si>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</si>
  <si>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</si>
  <si>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</si>
  <si>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</si>
  <si>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</si>
  <si>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</si>
  <si>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</si>
  <si>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</si>
  <si>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</si>
  <si>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</si>
  <si>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</si>
  <si>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</si>
  <si>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</si>
  <si>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</si>
  <si>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</si>
  <si>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</si>
  <si>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</si>
  <si>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</si>
  <si>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</si>
  <si>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</si>
  <si>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</si>
  <si>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</si>
  <si>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</si>
  <si>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</si>
  <si>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</si>
  <si>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</si>
  <si>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</si>
  <si>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</si>
  <si>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</si>
  <si>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</si>
  <si>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</si>
  <si>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</si>
  <si>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</si>
  <si>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</si>
  <si>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</si>
  <si>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</si>
  <si>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</si>
  <si>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</si>
  <si>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</si>
  <si>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</si>
  <si>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</si>
  <si>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</si>
  <si>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</si>
  <si>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</si>
  <si>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</si>
  <si>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</si>
  <si>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</si>
  <si>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</si>
  <si>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</si>
  <si>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</si>
  <si>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</si>
  <si>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</si>
  <si>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</si>
  <si>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</si>
  <si>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</si>
  <si>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</si>
  <si>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</si>
  <si>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</si>
  <si>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</si>
  <si>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</si>
  <si>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</si>
  <si>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</si>
  <si>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</si>
  <si>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</si>
  <si>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</si>
  <si>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</si>
  <si>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</si>
  <si>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</si>
  <si>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</si>
  <si>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</si>
  <si>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</si>
  <si>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</si>
  <si>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</si>
  <si>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</si>
  <si>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</si>
  <si>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</si>
  <si>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</si>
  <si>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</si>
  <si>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</si>
  <si>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</si>
  <si>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</si>
  <si>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</si>
  <si>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</si>
  <si>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</si>
  <si>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</si>
  <si>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</si>
  <si>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</si>
  <si>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</si>
  <si>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</si>
  <si>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</si>
  <si>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</si>
  <si>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</si>
  <si>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</si>
  <si>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</si>
  <si>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</si>
  <si>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</si>
  <si>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</si>
  <si>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</si>
  <si>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</si>
  <si>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</si>
  <si>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</si>
  <si>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</si>
  <si>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</si>
  <si>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</si>
  <si>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</si>
  <si>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</si>
  <si>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</si>
  <si>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</si>
  <si>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</si>
  <si>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</si>
  <si>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</si>
  <si>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</si>
  <si>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</si>
  <si>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</si>
  <si>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</si>
  <si>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</si>
  <si>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</si>
  <si>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</si>
  <si>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</si>
  <si>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</si>
  <si>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</si>
  <si>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</si>
  <si>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</si>
  <si>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</si>
  <si>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</si>
  <si>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</si>
  <si>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</si>
  <si>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</si>
  <si>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</si>
  <si>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</si>
  <si>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</si>
  <si>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</si>
  <si>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</si>
  <si>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</si>
  <si>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</si>
  <si>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</si>
  <si>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</si>
  <si>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</si>
  <si>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</si>
  <si>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</si>
  <si>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</si>
  <si>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</si>
  <si>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</si>
  <si>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</si>
  <si>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</si>
  <si>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</si>
  <si>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</si>
  <si>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</si>
  <si>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</si>
  <si>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</si>
  <si>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</si>
  <si>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</si>
  <si>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</si>
  <si>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</si>
  <si>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</si>
  <si>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</si>
  <si>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</si>
  <si>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</si>
  <si>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</si>
  <si>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</si>
  <si>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</si>
  <si>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</si>
  <si>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</si>
  <si>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</si>
  <si>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</si>
  <si>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</si>
  <si>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</si>
  <si>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</si>
  <si>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</si>
  <si>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</si>
  <si>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</si>
  <si>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</si>
  <si>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</si>
  <si>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</si>
  <si>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</si>
  <si>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</si>
  <si>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</si>
  <si>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</si>
  <si>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</si>
  <si>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</si>
  <si>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</si>
  <si>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</si>
  <si>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</si>
  <si>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</si>
  <si>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</si>
  <si>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</si>
  <si>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</si>
  <si>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</si>
  <si>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</si>
  <si>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</si>
  <si>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</si>
  <si>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</si>
  <si>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</si>
  <si>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</si>
  <si>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</si>
  <si>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</si>
  <si>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</si>
  <si>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</si>
  <si>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</si>
  <si>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</si>
  <si>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</si>
  <si>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</si>
  <si>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</si>
  <si>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</si>
  <si>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</si>
  <si>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</si>
  <si>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</si>
  <si>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</si>
  <si>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</si>
  <si>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</si>
  <si>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</si>
  <si>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</si>
  <si>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</si>
  <si>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</si>
  <si>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</si>
  <si>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</si>
  <si>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</si>
  <si>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</si>
  <si>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</si>
  <si>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</si>
  <si>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</si>
  <si>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</si>
  <si>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</si>
  <si>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</si>
  <si>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</si>
  <si>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</si>
  <si>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</si>
  <si>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</si>
  <si>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</si>
  <si>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</si>
  <si>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</si>
  <si>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</si>
  <si>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</si>
  <si>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</si>
  <si>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</si>
  <si>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</si>
  <si>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</si>
  <si>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</si>
  <si>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</si>
  <si>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</si>
  <si>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</si>
  <si>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</si>
  <si>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</si>
  <si>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</si>
  <si>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</si>
  <si>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</si>
  <si>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</si>
  <si>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</si>
  <si>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</si>
  <si>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</si>
  <si>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</si>
  <si>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</si>
  <si>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</si>
  <si>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</si>
  <si>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</si>
  <si>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</si>
  <si>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</si>
  <si>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</si>
  <si>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</si>
  <si>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</si>
  <si>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</si>
  <si>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</si>
  <si>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</si>
  <si>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</si>
  <si>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</si>
  <si>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</si>
  <si>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</si>
  <si>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</si>
  <si>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</si>
  <si>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</si>
  <si>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</si>
  <si>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</si>
  <si>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</si>
  <si>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</si>
  <si>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</si>
  <si>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</si>
  <si>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</si>
  <si>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</si>
  <si>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</si>
  <si>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</si>
  <si>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</si>
  <si>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</si>
  <si>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</si>
  <si>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</si>
  <si>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</si>
  <si>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</si>
  <si>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</si>
  <si>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</si>
  <si>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</si>
  <si>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</si>
  <si>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</si>
  <si>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</si>
  <si>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</si>
  <si>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</si>
  <si>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</si>
  <si>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</si>
  <si>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</si>
  <si>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</si>
  <si>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</si>
  <si>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</si>
  <si>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</si>
  <si>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</si>
  <si>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</si>
  <si>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</si>
  <si>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</si>
  <si>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</si>
  <si>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</si>
  <si>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</si>
  <si>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</si>
  <si>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</si>
  <si>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</si>
  <si>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</si>
  <si>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</si>
  <si>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</si>
  <si>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</si>
  <si>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</si>
  <si>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</si>
  <si>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</si>
  <si>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</si>
  <si>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</si>
  <si>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</si>
  <si>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</si>
  <si>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</si>
  <si>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</si>
  <si>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</si>
  <si>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</si>
  <si>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</si>
  <si>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</si>
  <si>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</si>
  <si>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</si>
  <si>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</si>
  <si>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</si>
  <si>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</si>
  <si>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</si>
  <si>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</si>
  <si>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</si>
  <si>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</si>
  <si>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</si>
  <si>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</si>
  <si>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</si>
  <si>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</si>
  <si>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</si>
  <si>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</si>
  <si>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</si>
  <si>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</si>
  <si>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</si>
  <si>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</si>
  <si>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</si>
  <si>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</si>
  <si>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</si>
  <si>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</si>
  <si>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</si>
  <si>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</si>
  <si>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</si>
  <si>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</si>
  <si>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</si>
  <si>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</si>
  <si>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</si>
  <si>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</si>
  <si>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</si>
  <si>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</si>
  <si>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</si>
  <si>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</si>
  <si>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</si>
  <si>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</si>
  <si>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</si>
  <si>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</si>
  <si>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</si>
  <si>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</si>
  <si>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</si>
  <si>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</si>
  <si>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</si>
  <si>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</si>
  <si>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</si>
  <si>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</si>
  <si>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</si>
  <si>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</si>
  <si>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</si>
  <si>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</si>
  <si>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</si>
  <si>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</si>
  <si>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</si>
  <si>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</si>
  <si>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</si>
  <si>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</si>
  <si>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</si>
  <si>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</si>
  <si>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</si>
  <si>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</si>
  <si>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</si>
  <si>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</si>
  <si>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</si>
  <si>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</si>
  <si>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</si>
  <si>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</si>
  <si>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</si>
  <si>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</si>
  <si>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</si>
  <si>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</si>
  <si>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</si>
  <si>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</si>
  <si>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</si>
  <si>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</si>
  <si>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</si>
  <si>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</si>
  <si>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</si>
  <si>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</si>
  <si>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</si>
  <si>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</si>
  <si>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</si>
  <si>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</si>
  <si>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</si>
  <si>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</si>
  <si>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</si>
  <si>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</si>
  <si>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</si>
  <si>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</si>
  <si>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</si>
  <si>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</si>
  <si>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</si>
  <si>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</si>
  <si>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</si>
  <si>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</si>
  <si>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</si>
  <si>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</si>
  <si>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</si>
  <si>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</si>
  <si>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</si>
  <si>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</si>
  <si>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</si>
  <si>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</si>
  <si>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</si>
  <si>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</si>
  <si>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</si>
  <si>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</si>
  <si>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</si>
  <si>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</si>
  <si>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</si>
  <si>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</si>
  <si>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</si>
  <si>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</si>
  <si>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</si>
  <si>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</si>
  <si>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</si>
  <si>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</si>
  <si>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</si>
  <si>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</si>
  <si>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</si>
  <si>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</si>
  <si>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</si>
  <si>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</si>
  <si>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</si>
  <si>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</si>
  <si>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</si>
  <si>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</si>
  <si>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</si>
  <si>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</si>
  <si>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</si>
  <si>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</si>
  <si>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</si>
  <si>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</si>
  <si>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</si>
  <si>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</si>
  <si>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</si>
  <si>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</si>
  <si>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</si>
  <si>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</si>
  <si>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</si>
  <si>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</si>
  <si>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</si>
  <si>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</si>
  <si>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</si>
  <si>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</si>
  <si>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</si>
  <si>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</si>
  <si>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</si>
  <si>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</si>
  <si>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</si>
  <si>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</si>
  <si>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</si>
  <si>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</si>
  <si>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</si>
  <si>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</si>
  <si>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</si>
  <si>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</si>
  <si>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</si>
  <si>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</si>
  <si>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</si>
  <si>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</si>
  <si>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</si>
  <si>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</si>
  <si>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</si>
  <si>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</si>
  <si>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</si>
  <si>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</si>
  <si>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</si>
  <si>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</si>
  <si>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</si>
  <si>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</si>
  <si>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</si>
  <si>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</si>
  <si>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</si>
  <si>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</si>
  <si>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</si>
  <si>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</si>
  <si>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</si>
  <si>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</si>
  <si>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</si>
  <si>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</si>
  <si>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</si>
  <si>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</si>
  <si>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</si>
  <si>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</si>
  <si>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</si>
  <si>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</si>
  <si>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</si>
  <si>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</si>
  <si>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</si>
  <si>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</si>
  <si>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</si>
  <si>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</si>
  <si>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</si>
  <si>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</si>
  <si>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</si>
  <si>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</si>
  <si>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</si>
  <si>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</si>
  <si>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</si>
  <si>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</si>
  <si>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</si>
  <si>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</si>
  <si>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</si>
  <si>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</si>
  <si>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</si>
  <si>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</si>
  <si>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</si>
  <si>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</si>
  <si>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</si>
  <si>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</si>
  <si>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</si>
  <si>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</si>
  <si>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</si>
  <si>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</si>
  <si>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</si>
  <si>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</si>
  <si>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</si>
  <si>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</si>
  <si>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</si>
  <si>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</si>
  <si>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</si>
  <si>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</si>
  <si>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</si>
  <si>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</si>
  <si>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</si>
  <si>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</si>
  <si>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</si>
  <si>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</si>
  <si>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</si>
  <si>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</si>
  <si>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</si>
  <si>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</si>
  <si>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</si>
  <si>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</si>
  <si>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</si>
  <si>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</si>
  <si>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</si>
  <si>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</si>
  <si>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</si>
  <si>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</si>
  <si>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</si>
  <si>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</si>
  <si>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</si>
  <si>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</si>
  <si>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</si>
  <si>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</si>
  <si>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</si>
  <si>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</si>
  <si>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</si>
  <si>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</si>
  <si>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</si>
  <si>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</si>
  <si>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</si>
  <si>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</si>
  <si>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</si>
  <si>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</si>
  <si>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</si>
  <si>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</si>
  <si>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</si>
  <si>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</si>
  <si>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</si>
  <si>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</si>
  <si>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</si>
  <si>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</si>
  <si>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</si>
  <si>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</si>
  <si>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</si>
  <si>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</si>
  <si>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</si>
  <si>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</si>
  <si>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</si>
  <si>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</si>
  <si>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</si>
  <si>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</si>
  <si>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</si>
  <si>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</si>
  <si>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</si>
  <si>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</si>
  <si>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</si>
  <si>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</si>
  <si>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</si>
  <si>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</si>
  <si>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</si>
  <si>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</si>
  <si>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</si>
  <si>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</si>
  <si>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</si>
  <si>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</si>
  <si>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</si>
  <si>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</si>
  <si>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</si>
  <si>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</si>
  <si>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</si>
  <si>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</si>
  <si>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</si>
  <si>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</si>
  <si>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</si>
  <si>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</si>
  <si>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</si>
  <si>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</si>
  <si>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</si>
  <si>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</si>
  <si>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</si>
  <si>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</si>
  <si>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</si>
  <si>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</si>
  <si>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</si>
  <si>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</si>
  <si>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</si>
  <si>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</si>
  <si>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</si>
  <si>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</si>
  <si>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</si>
  <si>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</si>
  <si>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</si>
  <si>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</si>
  <si>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</si>
  <si>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</si>
  <si>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</si>
  <si>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</si>
  <si>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</si>
  <si>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</si>
  <si>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</si>
  <si>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</si>
  <si>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</si>
  <si>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</si>
  <si>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</si>
  <si>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</si>
  <si>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</si>
  <si>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</si>
  <si>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</si>
  <si>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</si>
  <si>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</si>
  <si>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</si>
  <si>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</si>
  <si>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</si>
  <si>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</si>
  <si>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</si>
  <si>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</si>
  <si>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</si>
  <si>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</si>
  <si>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</si>
  <si>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</si>
  <si>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</si>
  <si>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</si>
  <si>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</si>
  <si>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</si>
  <si>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</si>
  <si>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</si>
  <si>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</si>
  <si>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</si>
  <si>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</si>
  <si>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</si>
  <si>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</si>
  <si>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</si>
  <si>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</si>
  <si>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</si>
  <si>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</si>
  <si>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</si>
  <si>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</si>
  <si>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</si>
  <si>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</si>
  <si>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</si>
  <si>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</si>
  <si>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</si>
  <si>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</si>
  <si>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</si>
  <si>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</si>
  <si>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</si>
  <si>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</si>
  <si>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</si>
  <si>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</si>
  <si>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</si>
  <si>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</si>
  <si>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</si>
  <si>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</si>
  <si>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</si>
  <si>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</si>
  <si>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</si>
  <si>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</si>
  <si>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</si>
  <si>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</si>
  <si>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</si>
  <si>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</si>
  <si>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</si>
  <si>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</si>
  <si>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</si>
  <si>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</si>
  <si>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</si>
  <si>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</si>
  <si>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</si>
  <si>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</si>
  <si>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</si>
  <si>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</si>
  <si>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</si>
  <si>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</si>
  <si>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</si>
  <si>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</si>
  <si>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</si>
  <si>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</si>
  <si>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</si>
  <si>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</si>
  <si>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</si>
  <si>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</si>
  <si>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</si>
  <si>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</si>
  <si>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</si>
  <si>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</si>
  <si>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</si>
  <si>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</si>
  <si>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</si>
  <si>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</si>
  <si>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</si>
  <si>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</si>
  <si>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</si>
  <si>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</si>
  <si>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</si>
  <si>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</si>
  <si>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</si>
  <si>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</si>
  <si>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</si>
  <si>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</si>
  <si>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</si>
  <si>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</si>
  <si>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</si>
  <si>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</si>
  <si>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</si>
  <si>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</si>
  <si>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</si>
  <si>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</si>
  <si>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</si>
  <si>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</si>
  <si>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</si>
  <si>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</si>
  <si>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</si>
  <si>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</si>
  <si>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</si>
  <si>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</si>
  <si>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</si>
  <si>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</si>
  <si>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</si>
  <si>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</si>
  <si>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</si>
  <si>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</si>
  <si>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</si>
  <si>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</si>
  <si>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</si>
  <si>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</si>
  <si>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</si>
  <si>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</si>
  <si>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</si>
  <si>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</si>
  <si>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</si>
  <si>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</si>
  <si>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</si>
  <si>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</si>
  <si>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</si>
  <si>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</si>
  <si>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</si>
  <si>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</si>
  <si>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</si>
  <si>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</si>
  <si>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</si>
  <si>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</si>
  <si>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</si>
  <si>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</si>
  <si>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</si>
  <si>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</si>
  <si>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</si>
  <si>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</si>
  <si>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</si>
  <si>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</si>
  <si>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</si>
  <si>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</si>
  <si>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</si>
  <si>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</si>
  <si>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</si>
  <si>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</si>
  <si>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</si>
  <si>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</si>
  <si>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</si>
  <si>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</si>
  <si>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</si>
  <si>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</si>
  <si>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</si>
  <si>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</si>
  <si>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</si>
  <si>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</si>
  <si>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</si>
  <si>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</si>
  <si>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</si>
  <si>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</si>
  <si>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</si>
  <si>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</si>
  <si>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</si>
  <si>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</si>
  <si>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</si>
  <si>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</si>
  <si>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</si>
  <si>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</si>
  <si>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</si>
  <si>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</si>
  <si>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</si>
  <si>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</si>
  <si>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</si>
  <si>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</si>
  <si>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</si>
  <si>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</si>
  <si>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</si>
  <si>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</si>
  <si>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</si>
  <si>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</si>
  <si>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</si>
  <si>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</si>
  <si>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</si>
  <si>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</si>
  <si>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</si>
  <si>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</si>
  <si>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</si>
  <si>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</si>
  <si>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</si>
  <si>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</si>
  <si>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</si>
  <si>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</si>
  <si>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</si>
  <si>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</si>
  <si>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</si>
  <si>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</si>
  <si>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</si>
  <si>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</si>
  <si>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</si>
  <si>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</si>
  <si>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</si>
  <si>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</si>
  <si>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</si>
  <si>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</si>
  <si>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</si>
  <si>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</si>
  <si>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</si>
  <si>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</si>
  <si>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</si>
  <si>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</si>
  <si>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</si>
  <si>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</si>
  <si>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</si>
  <si>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</si>
  <si>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</si>
  <si>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</si>
  <si>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</si>
  <si>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</si>
  <si>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</si>
  <si>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</si>
  <si>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</si>
  <si>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</si>
  <si>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</si>
  <si>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</si>
  <si>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</si>
  <si>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</si>
  <si>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</si>
  <si>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</si>
  <si>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</si>
  <si>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</si>
  <si>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</si>
  <si>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</si>
  <si>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</si>
  <si>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</si>
  <si>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</si>
  <si>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</si>
  <si>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</si>
  <si>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</si>
  <si>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</si>
  <si>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</si>
  <si>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</si>
  <si>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</si>
  <si>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</si>
  <si>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</si>
  <si>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</si>
  <si>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</si>
  <si>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</si>
  <si>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</si>
  <si>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</si>
  <si>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</si>
  <si>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</si>
  <si>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</si>
  <si>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</si>
  <si>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</si>
  <si>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</si>
  <si>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</si>
  <si>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</si>
  <si>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</si>
  <si>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</si>
  <si>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</si>
  <si>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</si>
  <si>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</si>
  <si>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</si>
  <si>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</si>
  <si>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</si>
  <si>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</si>
  <si>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</si>
  <si>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</si>
  <si>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</si>
  <si>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</si>
  <si>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</si>
  <si>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</si>
  <si>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</si>
  <si>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</si>
  <si>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</si>
  <si>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</si>
  <si>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</si>
  <si>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</si>
  <si>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</si>
  <si>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</si>
  <si>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</si>
  <si>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</si>
  <si>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</si>
  <si>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</si>
  <si>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</si>
  <si>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</si>
  <si>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</si>
  <si>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</si>
  <si>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</si>
  <si>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</si>
  <si>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</si>
  <si>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</si>
  <si>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</si>
  <si>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</si>
  <si>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</si>
  <si>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</si>
  <si>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</si>
  <si>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</si>
  <si>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</si>
  <si>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</si>
  <si>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</si>
  <si>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</si>
  <si>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</si>
  <si>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</si>
  <si>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</si>
  <si>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</si>
  <si>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</si>
  <si>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</si>
  <si>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</si>
  <si>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</si>
  <si>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</si>
  <si>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</si>
  <si>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</si>
  <si>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</si>
  <si>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</si>
  <si>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</si>
  <si>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</si>
  <si>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</si>
  <si>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</si>
  <si>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</si>
  <si>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</si>
  <si>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</si>
  <si>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</si>
  <si>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</si>
  <si>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</si>
  <si>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</si>
  <si>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</si>
  <si>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</si>
  <si>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</si>
  <si>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</si>
  <si>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</si>
  <si>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</si>
  <si>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</si>
  <si>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</si>
  <si>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</si>
  <si>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</si>
  <si>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</si>
  <si>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</si>
  <si>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</si>
  <si>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</si>
  <si>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</si>
  <si>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</si>
  <si>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</si>
  <si>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</si>
  <si>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</si>
  <si>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</si>
  <si>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</si>
  <si>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</si>
  <si>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</si>
  <si>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</si>
  <si>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</si>
  <si>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</si>
  <si>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</si>
  <si>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</si>
  <si>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</si>
  <si>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</si>
  <si>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</si>
  <si>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</si>
  <si>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</si>
  <si>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</si>
  <si>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</si>
  <si>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</si>
  <si>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</si>
  <si>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</si>
  <si>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</si>
  <si>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</si>
  <si>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</si>
  <si>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</si>
  <si>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</si>
  <si>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</si>
  <si>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</si>
  <si>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</si>
  <si>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</si>
  <si>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</si>
  <si>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</si>
  <si>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</si>
  <si>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</si>
  <si>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</si>
  <si>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</si>
  <si>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</si>
  <si>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</si>
  <si>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</si>
  <si>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</si>
  <si>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</si>
  <si>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</si>
  <si>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</si>
  <si>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</si>
  <si>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</si>
  <si>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</si>
  <si>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</si>
  <si>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</si>
  <si>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</si>
  <si>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</si>
  <si>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</si>
  <si>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</si>
  <si>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</si>
  <si>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</si>
  <si>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</si>
  <si>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</si>
  <si>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</si>
  <si>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</si>
  <si>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</si>
  <si>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</si>
  <si>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</si>
  <si>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</si>
  <si>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</si>
  <si>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</si>
  <si>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</si>
  <si>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</si>
  <si>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</si>
  <si>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</si>
  <si>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</si>
  <si>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</si>
  <si>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</si>
  <si>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</si>
  <si>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</si>
  <si>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</si>
  <si>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</si>
  <si>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</si>
  <si>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</si>
  <si>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</si>
  <si>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</si>
  <si>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</si>
  <si>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</si>
  <si>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</si>
  <si>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</si>
  <si>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</si>
  <si>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</si>
  <si>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</si>
  <si>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</si>
  <si>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</si>
  <si>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</si>
  <si>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</si>
  <si>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</si>
  <si>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</si>
  <si>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</si>
  <si>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</si>
  <si>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</si>
  <si>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</si>
  <si>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</si>
  <si>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</si>
  <si>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</si>
  <si>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</si>
  <si>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</si>
  <si>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</si>
  <si>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</si>
  <si>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</si>
  <si>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</si>
  <si>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</si>
  <si>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</si>
  <si>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</si>
  <si>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</si>
  <si>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</si>
  <si>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</si>
  <si>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</si>
  <si>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</si>
  <si>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</si>
  <si>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</si>
  <si>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</si>
  <si>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</si>
  <si>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</si>
  <si>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</si>
  <si>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</si>
  <si>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</si>
  <si>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</si>
  <si>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</si>
  <si>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</si>
  <si>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</si>
  <si>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</si>
  <si>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</si>
  <si>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</si>
  <si>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</si>
  <si>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</si>
  <si>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</si>
  <si>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</si>
  <si>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</si>
  <si>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</si>
  <si>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</si>
  <si>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</si>
  <si>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</si>
  <si>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</si>
  <si>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</si>
  <si>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</si>
  <si>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</si>
  <si>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</si>
  <si>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</si>
  <si>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</si>
  <si>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</si>
  <si>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</si>
  <si>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</si>
  <si>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</si>
  <si>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</si>
  <si>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</si>
  <si>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</si>
  <si>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</si>
  <si>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</si>
  <si>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</si>
  <si>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</si>
  <si>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</si>
  <si>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</si>
  <si>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</si>
  <si>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</si>
  <si>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</si>
  <si>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</si>
  <si>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</si>
  <si>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</si>
  <si>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</si>
  <si>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</si>
  <si>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</si>
  <si>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</si>
  <si>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</si>
  <si>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</si>
  <si>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</si>
  <si>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</si>
  <si>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</si>
  <si>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</si>
  <si>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</si>
  <si>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</si>
  <si>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</si>
  <si>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</si>
  <si>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</si>
  <si>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</si>
  <si>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</si>
  <si>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</si>
  <si>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</si>
  <si>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</si>
  <si>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</si>
  <si>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</si>
  <si>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</si>
  <si>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</si>
  <si>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</si>
  <si>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</si>
  <si>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</si>
  <si>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</si>
  <si>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</si>
  <si>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</si>
  <si>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</si>
  <si>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</si>
  <si>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</si>
  <si>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</si>
  <si>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</si>
  <si>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</si>
  <si>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</si>
  <si>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</si>
  <si>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</si>
  <si>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</si>
  <si>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</si>
  <si>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</si>
  <si>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</si>
  <si>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</si>
  <si>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</si>
  <si>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</si>
  <si>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</si>
  <si>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</si>
  <si>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</si>
  <si>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</si>
  <si>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</si>
  <si>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</si>
  <si>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</si>
  <si>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</si>
  <si>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</si>
  <si>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</si>
  <si>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</si>
  <si>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</si>
  <si>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</si>
  <si>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</si>
  <si>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</si>
  <si>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</si>
  <si>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</si>
  <si>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</si>
  <si>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</si>
  <si>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</si>
  <si>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</si>
  <si>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</si>
  <si>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</si>
  <si>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</si>
  <si>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</si>
  <si>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</si>
  <si>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</si>
  <si>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</si>
  <si>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</si>
  <si>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</si>
  <si>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</si>
  <si>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</si>
  <si>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</si>
  <si>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</si>
  <si>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</si>
  <si>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</si>
  <si>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</si>
  <si>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</si>
  <si>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</si>
  <si>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</si>
  <si>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</si>
  <si>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</si>
  <si>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</si>
  <si>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</si>
  <si>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</si>
  <si>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</si>
  <si>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</si>
  <si>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</si>
  <si>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</si>
  <si>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</si>
  <si>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</si>
  <si>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</si>
  <si>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</si>
  <si>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</si>
  <si>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</si>
  <si>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</si>
  <si>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</si>
  <si>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</si>
  <si>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</si>
  <si>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</si>
  <si>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</si>
  <si>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</si>
  <si>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</si>
  <si>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</si>
  <si>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</si>
  <si>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</si>
  <si>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</si>
  <si>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</si>
  <si>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</si>
  <si>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</si>
  <si>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</si>
  <si>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</si>
  <si>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</si>
  <si>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</si>
  <si>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</si>
  <si>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</si>
  <si>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</si>
  <si>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</si>
  <si>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</si>
  <si>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</si>
  <si>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</si>
  <si>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</si>
  <si>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</si>
  <si>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</si>
  <si>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</si>
  <si>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</si>
  <si>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</si>
  <si>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</si>
  <si>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</si>
  <si>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</si>
  <si>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</si>
  <si>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</si>
  <si>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</si>
  <si>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</si>
  <si>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</si>
  <si>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</si>
  <si>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</si>
  <si>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</si>
  <si>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</si>
  <si>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</si>
  <si>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</si>
  <si>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</si>
  <si>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</si>
  <si>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</si>
  <si>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</si>
  <si>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</si>
  <si>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</si>
  <si>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</si>
  <si>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</si>
  <si>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</si>
  <si>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</si>
  <si>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</si>
  <si>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</si>
  <si>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</si>
  <si>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</si>
  <si>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</si>
  <si>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</si>
  <si>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</si>
  <si>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</si>
  <si>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</si>
  <si>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</si>
  <si>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</si>
  <si>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</si>
  <si>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</si>
  <si>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</si>
  <si>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</si>
  <si>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</si>
  <si>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</si>
  <si>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</si>
  <si>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</si>
  <si>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</si>
  <si>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</si>
  <si>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</si>
  <si>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</si>
  <si>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</si>
  <si>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</si>
  <si>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</si>
  <si>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</si>
  <si>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</si>
  <si>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</si>
  <si>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</si>
  <si>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</si>
  <si>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</si>
  <si>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</si>
  <si>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</si>
  <si>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</si>
  <si>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</si>
  <si>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</si>
  <si>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</si>
  <si>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</si>
  <si>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</si>
  <si>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</si>
  <si>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</si>
  <si>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</si>
  <si>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</si>
  <si>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</si>
  <si>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</si>
  <si>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</si>
  <si>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</si>
  <si>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</si>
  <si>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</si>
  <si>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</si>
  <si>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</si>
  <si>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</si>
  <si>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</si>
  <si>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</si>
  <si>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</si>
  <si>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</si>
  <si>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</si>
  <si>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</si>
  <si>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</si>
  <si>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</si>
  <si>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</si>
  <si>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</si>
  <si>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</si>
  <si>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</si>
  <si>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</si>
  <si>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</si>
  <si>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</si>
  <si>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</si>
  <si>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</si>
  <si>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</si>
  <si>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</si>
  <si>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</si>
  <si>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</si>
  <si>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</si>
  <si>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</si>
  <si>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</si>
  <si>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</si>
  <si>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</si>
  <si>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</si>
  <si>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</si>
  <si>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</si>
  <si>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</si>
  <si>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</si>
  <si>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</si>
  <si>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</si>
  <si>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</si>
  <si>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</si>
  <si>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</si>
  <si>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</si>
  <si>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</si>
  <si>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</si>
  <si>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</si>
  <si>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</si>
  <si>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</si>
  <si>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</si>
  <si>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</si>
  <si>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</si>
  <si>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</si>
  <si>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</si>
  <si>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</si>
  <si>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</si>
  <si>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</si>
  <si>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</si>
  <si>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</si>
  <si>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</si>
  <si>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</si>
  <si>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</si>
  <si>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</si>
  <si>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</si>
  <si>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</si>
  <si>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</si>
  <si>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</si>
  <si>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</si>
  <si>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</si>
  <si>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</si>
  <si>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</si>
  <si>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</si>
  <si>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</si>
  <si>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</si>
  <si>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</si>
  <si>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</si>
  <si>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</si>
  <si>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</si>
  <si>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</si>
  <si>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</si>
  <si>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</si>
  <si>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</si>
  <si>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</si>
  <si>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</si>
  <si>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</si>
  <si>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</si>
  <si>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</si>
  <si>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</si>
  <si>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</si>
  <si>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</si>
  <si>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</si>
  <si>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</si>
  <si>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</si>
  <si>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</si>
  <si>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</si>
  <si>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</si>
  <si>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</si>
  <si>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</si>
  <si>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</si>
  <si>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</si>
  <si>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</si>
  <si>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</si>
  <si>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</si>
  <si>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</si>
  <si>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</si>
  <si>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</si>
  <si>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</si>
  <si>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</si>
  <si>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</si>
  <si>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</si>
  <si>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</si>
  <si>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</si>
  <si>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</si>
  <si>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</si>
  <si>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</si>
  <si>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</si>
  <si>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</si>
  <si>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</si>
  <si>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</si>
  <si>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</si>
  <si>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</si>
  <si>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</si>
  <si>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</si>
  <si>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</si>
  <si>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</si>
  <si>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</si>
  <si>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</si>
  <si>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</si>
  <si>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</si>
  <si>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</si>
  <si>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</si>
  <si>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</si>
  <si>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</si>
  <si>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</si>
  <si>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</si>
  <si>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</si>
  <si>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</si>
  <si>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</si>
  <si>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</si>
  <si>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</si>
  <si>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</si>
  <si>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</si>
  <si>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</si>
  <si>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</si>
  <si>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</si>
  <si>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</si>
  <si>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</si>
  <si>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</si>
  <si>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</si>
  <si>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</si>
  <si>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</si>
  <si>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</si>
  <si>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</si>
  <si>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</si>
  <si>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</si>
  <si>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</si>
  <si>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</si>
  <si>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</si>
  <si>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</si>
  <si>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</si>
  <si>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</si>
  <si>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</si>
  <si>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</si>
  <si>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</si>
  <si>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</si>
  <si>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</si>
  <si>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</si>
  <si>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</si>
  <si>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</si>
  <si>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</si>
  <si>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</si>
  <si>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</si>
  <si>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</si>
  <si>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</si>
  <si>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</si>
  <si>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</si>
  <si>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</si>
  <si>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</si>
  <si>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</si>
  <si>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</si>
  <si>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</si>
  <si>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</si>
  <si>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</si>
  <si>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</si>
  <si>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</si>
  <si>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</si>
  <si>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</si>
  <si>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</si>
  <si>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</si>
  <si>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</si>
  <si>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</si>
  <si>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</si>
  <si>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</si>
  <si>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</si>
  <si>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</si>
  <si>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</si>
  <si>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</si>
  <si>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</si>
  <si>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</si>
  <si>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</si>
  <si>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</si>
  <si>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</si>
  <si>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</si>
  <si>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</si>
  <si>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</si>
  <si>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</si>
  <si>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</si>
  <si>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</si>
  <si>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</si>
  <si>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</si>
  <si>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</si>
  <si>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</si>
  <si>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</si>
  <si>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</si>
  <si>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</si>
  <si>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</si>
  <si>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</si>
  <si>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</si>
  <si>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</si>
  <si>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</si>
  <si>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</si>
  <si>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</si>
  <si>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</si>
  <si>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</si>
  <si>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</si>
  <si>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</si>
  <si>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</si>
  <si>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</si>
  <si>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</si>
  <si>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</si>
  <si>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</si>
  <si>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</si>
  <si>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</si>
  <si>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</si>
  <si>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</si>
  <si>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</si>
  <si>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</si>
  <si>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</si>
  <si>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</si>
  <si>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</si>
  <si>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</si>
  <si>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</si>
  <si>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</si>
  <si>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</si>
  <si>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</si>
  <si>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</si>
  <si>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</si>
  <si>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</si>
  <si>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</si>
  <si>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</si>
  <si>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</si>
  <si>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</si>
  <si>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</si>
  <si>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</si>
  <si>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</si>
  <si>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</si>
  <si>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</si>
  <si>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</si>
  <si>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</si>
  <si>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</si>
  <si>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</si>
  <si>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</si>
  <si>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</si>
  <si>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</si>
  <si>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</si>
  <si>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</si>
  <si>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</si>
  <si>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</si>
  <si>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</si>
  <si>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</si>
  <si>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</si>
  <si>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</si>
  <si>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</si>
  <si>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</si>
  <si>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</si>
  <si>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</si>
  <si>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</si>
  <si>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</si>
  <si>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</si>
  <si>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</si>
  <si>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</si>
  <si>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</si>
  <si>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</si>
  <si>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</si>
  <si>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</si>
  <si>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</si>
  <si>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</si>
  <si>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</si>
  <si>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</si>
  <si>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</si>
  <si>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</si>
  <si>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</si>
  <si>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</si>
  <si>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</si>
  <si>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</si>
  <si>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</si>
  <si>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</si>
  <si>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</si>
  <si>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</si>
  <si>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</si>
  <si>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</si>
  <si>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</si>
  <si>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</si>
  <si>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</si>
  <si>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</si>
  <si>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</si>
  <si>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</si>
  <si>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</si>
  <si>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</si>
  <si>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</si>
  <si>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</si>
  <si>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</si>
  <si>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</si>
  <si>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</si>
  <si>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</si>
  <si>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</si>
  <si>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</si>
  <si>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</si>
  <si>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</si>
  <si>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</si>
  <si>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</si>
  <si>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</si>
  <si>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</si>
  <si>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</si>
  <si>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</si>
  <si>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</si>
  <si>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</si>
  <si>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</si>
  <si>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</si>
  <si>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</si>
  <si>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</si>
  <si>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</si>
  <si>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</si>
  <si>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</si>
  <si>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</si>
  <si>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</si>
  <si>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</si>
  <si>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</si>
  <si>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</si>
  <si>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</si>
  <si>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</si>
  <si>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</si>
  <si>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</si>
  <si>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</si>
  <si>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</si>
  <si>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</si>
  <si>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</si>
  <si>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</si>
  <si>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</si>
  <si>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</si>
  <si>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</si>
  <si>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</si>
  <si>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</si>
  <si>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</si>
  <si>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</si>
  <si>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</si>
  <si>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</si>
  <si>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</si>
  <si>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</si>
  <si>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</si>
  <si>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</si>
  <si>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</si>
  <si>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</si>
  <si>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</si>
  <si>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</si>
  <si>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</si>
  <si>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</si>
  <si>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</si>
  <si>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</si>
  <si>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</si>
  <si>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</si>
  <si>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</si>
  <si>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</si>
  <si>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</si>
  <si>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</si>
  <si>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</si>
  <si>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</si>
  <si>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</si>
  <si>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</si>
  <si>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</si>
  <si>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</si>
  <si>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</si>
  <si>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</si>
  <si>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</si>
  <si>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</si>
  <si>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</si>
  <si>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</si>
  <si>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</si>
  <si>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</si>
  <si>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</si>
  <si>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</si>
  <si>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</si>
  <si>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</si>
  <si>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</si>
  <si>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</si>
  <si>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</si>
  <si>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</si>
  <si>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</si>
  <si>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</si>
  <si>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</si>
  <si>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</si>
  <si>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</si>
  <si>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</si>
  <si>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</si>
  <si>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</si>
  <si>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</si>
  <si>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</si>
  <si>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</si>
  <si>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</si>
  <si>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</si>
  <si>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</si>
  <si>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</si>
  <si>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</si>
  <si>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</si>
  <si>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</si>
  <si>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</si>
  <si>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</si>
  <si>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</si>
  <si>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</si>
  <si>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</si>
  <si>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</si>
  <si>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</si>
  <si>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</si>
  <si>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</si>
  <si>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</si>
  <si>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</si>
  <si>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</si>
  <si>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</si>
  <si>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</si>
  <si>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</si>
  <si>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</si>
  <si>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</si>
  <si>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</si>
  <si>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</si>
  <si>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</si>
  <si>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</si>
  <si>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</si>
  <si>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</si>
  <si>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</si>
  <si>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</si>
  <si>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</si>
  <si>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</si>
  <si>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</si>
  <si>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</si>
  <si>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</si>
  <si>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</si>
  <si>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</si>
  <si>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</si>
  <si>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</si>
  <si>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</si>
  <si>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</si>
  <si>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</si>
  <si>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</si>
  <si>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</si>
  <si>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</si>
  <si>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</si>
  <si>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</si>
  <si>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</si>
  <si>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</si>
  <si>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</si>
  <si>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</si>
  <si>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</si>
  <si>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</si>
  <si>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</si>
  <si>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</si>
  <si>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</si>
  <si>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</si>
  <si>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</si>
  <si>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</si>
  <si>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</si>
  <si>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</si>
  <si>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</si>
  <si>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</si>
  <si>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</si>
  <si>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</si>
  <si>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</si>
  <si>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</si>
  <si>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</si>
  <si>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</si>
  <si>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</si>
  <si>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</si>
  <si>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</si>
  <si>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</si>
  <si>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</si>
  <si>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</si>
  <si>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</si>
  <si>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</si>
  <si>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</si>
  <si>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</si>
  <si>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</si>
  <si>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</si>
  <si>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</si>
  <si>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</si>
  <si>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</si>
  <si>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</si>
  <si>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</si>
  <si>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</si>
  <si>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</si>
  <si>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</si>
  <si>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</si>
  <si>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</si>
  <si>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</si>
  <si>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</si>
  <si>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</si>
  <si>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</si>
  <si>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</si>
  <si>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</si>
  <si>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</si>
  <si>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</si>
  <si>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</si>
  <si>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</si>
  <si>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</si>
  <si>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</si>
  <si>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</si>
  <si>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</si>
  <si>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</si>
  <si>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</si>
  <si>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</si>
  <si>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</si>
  <si>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</si>
  <si>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</si>
  <si>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</si>
  <si>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</si>
  <si>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</si>
  <si>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</si>
  <si>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</si>
  <si>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</si>
  <si>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</si>
  <si>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</si>
  <si>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</si>
  <si>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</si>
  <si>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</si>
  <si>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</si>
  <si>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</si>
  <si>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</si>
  <si>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</si>
  <si>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</si>
  <si>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</si>
  <si>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</si>
  <si>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</si>
  <si>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</si>
  <si>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</si>
  <si>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</si>
  <si>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</si>
  <si>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</si>
  <si>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</si>
  <si>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</si>
  <si>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</si>
  <si>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</si>
  <si>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</si>
  <si>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</si>
  <si>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</si>
  <si>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</si>
  <si>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</si>
  <si>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</si>
  <si>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</si>
  <si>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</si>
  <si>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</si>
  <si>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</si>
  <si>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</si>
  <si>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</si>
  <si>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</si>
  <si>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</si>
  <si>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</si>
  <si>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</si>
  <si>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</si>
  <si>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</si>
  <si>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</si>
  <si>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</si>
  <si>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</si>
  <si>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</si>
  <si>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</si>
  <si>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</si>
  <si>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</si>
  <si>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</si>
  <si>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</si>
  <si>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</si>
  <si>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</si>
  <si>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</si>
  <si>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</si>
  <si>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</si>
  <si>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</si>
  <si>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</si>
  <si>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</si>
  <si>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</si>
  <si>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</si>
  <si>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</si>
  <si>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</si>
  <si>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</si>
  <si>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</si>
  <si>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</si>
  <si>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</si>
  <si>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</si>
  <si>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</si>
  <si>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</si>
  <si>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</si>
  <si>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</si>
  <si>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</si>
  <si>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</si>
  <si>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</si>
  <si>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</si>
  <si>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</si>
  <si>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</si>
  <si>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</si>
  <si>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</si>
  <si>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</si>
  <si>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</si>
  <si>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</si>
  <si>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</si>
  <si>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</si>
  <si>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</si>
  <si>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</si>
  <si>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</si>
  <si>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</si>
  <si>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</si>
  <si>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</si>
  <si>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</si>
  <si>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</si>
  <si>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</si>
  <si>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</si>
  <si>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</si>
  <si>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</si>
  <si>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</si>
  <si>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</si>
  <si>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</si>
  <si>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</si>
  <si>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</si>
  <si>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</si>
  <si>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</si>
  <si>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</si>
  <si>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</si>
  <si>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</si>
  <si>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</si>
  <si>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</si>
  <si>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</si>
  <si>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</si>
  <si>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</si>
  <si>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</si>
  <si>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</si>
  <si>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</si>
  <si>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</si>
  <si>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</si>
  <si>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</si>
  <si>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</si>
  <si>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</si>
  <si>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</si>
  <si>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</si>
  <si>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</si>
  <si>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</si>
  <si>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</si>
  <si>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</si>
  <si>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</si>
  <si>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</si>
  <si>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</si>
  <si>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</si>
  <si>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</si>
  <si>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</si>
  <si>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</si>
  <si>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</si>
  <si>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</si>
  <si>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</si>
  <si>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</si>
  <si>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</si>
  <si>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</si>
  <si>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</si>
  <si>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</si>
  <si>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</si>
  <si>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</si>
  <si>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</si>
  <si>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</si>
  <si>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</si>
  <si>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</si>
  <si>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</si>
  <si>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</si>
  <si>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</si>
  <si>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</si>
  <si>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</si>
  <si>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</si>
  <si>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</si>
  <si>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</si>
  <si>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</si>
  <si>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</si>
  <si>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</si>
  <si>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</si>
  <si>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</si>
  <si>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</si>
  <si>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</si>
  <si>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</si>
  <si>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</si>
  <si>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</si>
  <si>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</si>
  <si>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</si>
  <si>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</si>
  <si>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</si>
  <si>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</si>
  <si>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</si>
  <si>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</si>
  <si>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</si>
  <si>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</si>
  <si>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</si>
  <si>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</si>
  <si>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</si>
  <si>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</si>
  <si>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</si>
  <si>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</si>
  <si>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</si>
  <si>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</si>
  <si>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</si>
  <si>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</si>
  <si>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</si>
  <si>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</si>
  <si>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</si>
  <si>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</si>
  <si>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</si>
  <si>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</si>
  <si>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</si>
  <si>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</si>
  <si>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</si>
  <si>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</si>
  <si>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</si>
  <si>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</si>
  <si>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</si>
  <si>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</si>
  <si>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</si>
  <si>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</si>
  <si>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</si>
  <si>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</si>
  <si>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</si>
  <si>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</si>
  <si>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</si>
  <si>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</si>
  <si>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</si>
  <si>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</si>
  <si>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</si>
  <si>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</si>
  <si>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</si>
  <si>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</si>
  <si>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</si>
  <si>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</si>
  <si>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</si>
  <si>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</si>
  <si>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</si>
  <si>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</si>
  <si>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</si>
  <si>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</si>
  <si>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</si>
  <si>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</si>
  <si>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</si>
  <si>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</si>
  <si>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</si>
  <si>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</si>
  <si>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</si>
  <si>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</si>
  <si>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</si>
  <si>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</si>
  <si>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</si>
  <si>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</si>
  <si>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</si>
  <si>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</si>
  <si>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</si>
  <si>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</si>
  <si>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</si>
  <si>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</si>
  <si>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</si>
  <si>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</si>
  <si>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</si>
  <si>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</si>
  <si>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</si>
  <si>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</si>
  <si>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</si>
  <si>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</si>
  <si>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</si>
  <si>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</si>
  <si>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</si>
  <si>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</si>
  <si>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</si>
  <si>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</si>
  <si>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</si>
  <si>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</si>
  <si>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</si>
  <si>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</si>
  <si>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</si>
  <si>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</si>
  <si>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</si>
  <si>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</si>
  <si>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</si>
  <si>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</si>
  <si>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</si>
  <si>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</si>
  <si>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</si>
  <si>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</si>
  <si>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</si>
  <si>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</si>
  <si>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</si>
  <si>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</si>
  <si>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</si>
  <si>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</si>
  <si>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</si>
  <si>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</si>
  <si>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</si>
  <si>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</si>
  <si>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</si>
  <si>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</si>
  <si>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</si>
  <si>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</si>
  <si>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</si>
  <si>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</si>
  <si>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</si>
  <si>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</si>
  <si>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</si>
  <si>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</si>
  <si>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</si>
  <si>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</si>
  <si>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</si>
  <si>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</si>
  <si>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</si>
  <si>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</si>
  <si>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</si>
  <si>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</si>
  <si>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</si>
  <si>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</si>
  <si>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</si>
  <si>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</si>
  <si>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</si>
  <si>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</si>
  <si>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</si>
  <si>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</si>
  <si>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</si>
  <si>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</si>
  <si>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</si>
  <si>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</si>
  <si>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</si>
  <si>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</si>
  <si>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</si>
  <si>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</si>
  <si>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</si>
  <si>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</si>
  <si>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</si>
  <si>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</si>
  <si>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</si>
  <si>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</si>
  <si>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</si>
  <si>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</si>
  <si>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</si>
  <si>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</si>
  <si>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</si>
  <si>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</si>
  <si>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</si>
  <si>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</si>
  <si>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</si>
  <si>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</si>
  <si>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</si>
  <si>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</si>
  <si>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</si>
  <si>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</si>
  <si>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</si>
  <si>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</si>
  <si>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</si>
  <si>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</si>
  <si>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</si>
  <si>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</si>
  <si>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</si>
  <si>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</si>
  <si>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</si>
  <si>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</si>
  <si>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</si>
  <si>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</si>
  <si>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</si>
  <si>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</si>
  <si>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</si>
  <si>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</si>
  <si>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</si>
  <si>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</si>
  <si>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</si>
  <si>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</si>
  <si>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</si>
  <si>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</si>
  <si>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</si>
  <si>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</si>
  <si>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</si>
  <si>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</si>
  <si>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</si>
  <si>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</si>
  <si>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</si>
  <si>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</si>
  <si>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</si>
  <si>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</si>
  <si>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</si>
  <si>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</si>
  <si>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</si>
  <si>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</si>
  <si>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</si>
  <si>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</si>
  <si>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</si>
  <si>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</si>
  <si>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</si>
  <si>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</si>
  <si>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</si>
  <si>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</si>
  <si>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</si>
  <si>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</si>
  <si>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</si>
  <si>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</si>
  <si>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</si>
  <si>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</si>
  <si>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</si>
  <si>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</si>
  <si>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</si>
  <si>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</si>
  <si>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</si>
  <si>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</si>
  <si>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</si>
  <si>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</si>
  <si>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</si>
  <si>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</si>
  <si>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</si>
  <si>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</si>
  <si>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</si>
  <si>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</si>
  <si>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</si>
  <si>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</si>
  <si>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</si>
  <si>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</si>
  <si>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</si>
  <si>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</si>
  <si>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</si>
  <si>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</si>
  <si>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</si>
  <si>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</si>
  <si>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</si>
  <si>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</si>
  <si>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</si>
  <si>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</si>
  <si>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</si>
  <si>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</si>
  <si>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</si>
  <si>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</si>
  <si>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</si>
  <si>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</si>
  <si>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</si>
  <si>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</si>
  <si>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</si>
  <si>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</si>
  <si>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</si>
  <si>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</si>
  <si>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</si>
  <si>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</si>
  <si>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</si>
  <si>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</si>
  <si>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</si>
  <si>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</si>
  <si>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</si>
  <si>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</si>
  <si>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</si>
  <si>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</si>
  <si>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</si>
  <si>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</si>
  <si>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</si>
  <si>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</si>
  <si>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</si>
  <si>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</si>
  <si>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</si>
  <si>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</si>
  <si>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</si>
  <si>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</si>
  <si>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</si>
  <si>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</si>
  <si>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</si>
  <si>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</si>
  <si>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</si>
  <si>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</si>
  <si>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</si>
  <si>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</si>
  <si>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</si>
  <si>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</si>
  <si>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</si>
  <si>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</si>
  <si>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</si>
  <si>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</si>
  <si>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</si>
  <si>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</si>
  <si>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</si>
  <si>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</si>
  <si>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</si>
  <si>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</si>
  <si>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</si>
  <si>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</si>
  <si>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</si>
  <si>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</si>
  <si>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</si>
  <si>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</si>
  <si>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</si>
  <si>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</si>
  <si>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</si>
  <si>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</si>
  <si>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</si>
  <si>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</si>
  <si>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</si>
  <si>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</si>
  <si>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</si>
  <si>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</si>
  <si>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</si>
  <si>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</si>
  <si>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</si>
  <si>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</si>
  <si>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</si>
  <si>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</si>
  <si>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</si>
  <si>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</si>
  <si>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</si>
  <si>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</si>
  <si>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</si>
  <si>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</si>
  <si>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</si>
  <si>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</si>
  <si>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</si>
  <si>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</si>
  <si>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</si>
  <si>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</si>
  <si>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</si>
  <si>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</si>
  <si>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</si>
  <si>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</si>
  <si>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</si>
  <si>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</si>
  <si>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</si>
  <si>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</si>
  <si>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</si>
  <si>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</si>
  <si>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</si>
  <si>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</si>
  <si>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</si>
  <si>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</si>
  <si>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</si>
  <si>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</si>
  <si>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</si>
  <si>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</si>
  <si>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</si>
  <si>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</si>
  <si>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</si>
  <si>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</si>
  <si>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</si>
  <si>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</si>
  <si>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</si>
  <si>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</si>
  <si>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</si>
  <si>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</si>
  <si>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</si>
  <si>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</si>
  <si>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</si>
  <si>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</si>
  <si>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</si>
  <si>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</si>
  <si>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</si>
  <si>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</si>
  <si>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</si>
  <si>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</si>
  <si>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</si>
  <si>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</si>
  <si>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</si>
  <si>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</si>
  <si>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</si>
  <si>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</si>
  <si>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</si>
  <si>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</si>
  <si>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</si>
  <si>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</si>
  <si>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</si>
  <si>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</si>
  <si>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</si>
  <si>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</si>
  <si>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</si>
  <si>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</si>
  <si>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</si>
  <si>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</si>
  <si>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</si>
  <si>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</si>
  <si>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</si>
  <si>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</si>
  <si>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</si>
  <si>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</si>
  <si>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</si>
  <si>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</si>
  <si>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</si>
  <si>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</si>
  <si>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</si>
  <si>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</si>
  <si>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</si>
  <si>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</si>
  <si>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</si>
  <si>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</si>
  <si>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</si>
  <si>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</si>
  <si>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</si>
  <si>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</si>
  <si>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</si>
  <si>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</si>
  <si>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</si>
  <si>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</si>
  <si>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</si>
  <si>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</si>
  <si>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</si>
  <si>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</si>
  <si>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</si>
  <si>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</si>
  <si>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</si>
  <si>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</si>
  <si>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</si>
  <si>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</si>
  <si>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</si>
  <si>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</si>
  <si>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</si>
  <si>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</si>
  <si>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</si>
  <si>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</si>
  <si>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</si>
  <si>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</si>
  <si>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</si>
  <si>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</si>
  <si>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</si>
  <si>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</si>
  <si>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</si>
  <si>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</si>
  <si>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</si>
  <si>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</si>
  <si>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</si>
  <si>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</si>
  <si>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</si>
  <si>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</si>
  <si>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</si>
  <si>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</si>
  <si>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</si>
  <si>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</si>
  <si>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</si>
  <si>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</si>
  <si>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</si>
  <si>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</si>
  <si>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</si>
  <si>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</si>
  <si>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</si>
  <si>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</si>
  <si>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</si>
  <si>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</si>
  <si>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</si>
  <si>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</si>
  <si>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</si>
  <si>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</si>
  <si>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</si>
  <si>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</si>
  <si>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</si>
  <si>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</si>
  <si>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</si>
  <si>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</si>
  <si>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</si>
  <si>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</si>
  <si>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</si>
  <si>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</si>
  <si>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</si>
  <si>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</si>
  <si>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</si>
  <si>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</si>
  <si>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</si>
  <si>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</si>
  <si>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</si>
  <si>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</si>
  <si>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</si>
  <si>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</si>
  <si>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</si>
  <si>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</si>
  <si>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</si>
  <si>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</si>
  <si>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</si>
  <si>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</si>
  <si>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</si>
  <si>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</si>
  <si>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</si>
  <si>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</si>
  <si>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</si>
  <si>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</si>
  <si>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</si>
  <si>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</si>
  <si>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</si>
  <si>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</si>
  <si>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</si>
  <si>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</si>
  <si>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</si>
  <si>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</si>
  <si>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</si>
  <si>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</si>
  <si>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</si>
  <si>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</si>
  <si>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</si>
  <si>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</si>
  <si>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</si>
  <si>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</si>
  <si>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</si>
  <si>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</si>
  <si>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</si>
  <si>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</si>
  <si>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</si>
  <si>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</si>
  <si>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</si>
  <si>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</si>
  <si>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</si>
  <si>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</si>
  <si>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</si>
  <si>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</si>
  <si>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</si>
  <si>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</si>
  <si>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</si>
  <si>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</si>
  <si>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</si>
  <si>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</si>
  <si>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</si>
  <si>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</si>
  <si>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</si>
  <si>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</si>
  <si>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</si>
  <si>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</si>
  <si>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</si>
  <si>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</si>
  <si>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</si>
  <si>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</si>
  <si>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</si>
  <si>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</si>
  <si>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</si>
  <si>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</si>
  <si>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</si>
  <si>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</si>
  <si>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</si>
  <si>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</si>
  <si>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</si>
  <si>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</si>
  <si>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</si>
  <si>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</si>
  <si>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</si>
  <si>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</si>
  <si>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</si>
  <si>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</si>
  <si>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</si>
  <si>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</si>
  <si>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</si>
  <si>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</si>
  <si>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</si>
  <si>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</si>
  <si>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</si>
  <si>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</si>
  <si>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</si>
  <si>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</si>
  <si>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</si>
  <si>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</si>
  <si>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</si>
  <si>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</si>
  <si>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</si>
  <si>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</si>
  <si>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</si>
  <si>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</si>
  <si>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</si>
  <si>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</si>
  <si>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</si>
  <si>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</si>
  <si>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</si>
  <si>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</si>
  <si>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</si>
  <si>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</si>
  <si>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</si>
  <si>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</si>
  <si>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</si>
  <si>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</si>
  <si>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</si>
  <si>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</si>
  <si>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</si>
  <si>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</si>
  <si>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</si>
  <si>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</si>
  <si>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</si>
  <si>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</si>
  <si>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</si>
  <si>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</si>
  <si>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</si>
  <si>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</si>
  <si>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</si>
  <si>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</si>
  <si>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</si>
  <si>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</si>
  <si>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</si>
  <si>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</si>
  <si>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</si>
  <si>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</si>
  <si>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</si>
  <si>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</si>
  <si>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</si>
  <si>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</si>
  <si>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</si>
  <si>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</si>
  <si>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</si>
  <si>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</si>
  <si>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</si>
  <si>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</si>
  <si>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</si>
  <si>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</si>
  <si>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</si>
  <si>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</si>
  <si>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</si>
  <si>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</si>
  <si>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</si>
  <si>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</si>
  <si>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</si>
  <si>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</si>
  <si>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</si>
  <si>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</si>
  <si>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</si>
  <si>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</si>
  <si>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</si>
  <si>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</si>
  <si>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</si>
  <si>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</si>
  <si>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</si>
  <si>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</si>
  <si>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</si>
  <si>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</si>
  <si>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</si>
  <si>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</si>
  <si>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</si>
  <si>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</si>
  <si>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</si>
  <si>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</si>
  <si>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</si>
  <si>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</si>
  <si>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</si>
  <si>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</si>
  <si>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</si>
  <si>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</si>
  <si>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</si>
  <si>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</si>
  <si>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</si>
  <si>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</si>
  <si>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</si>
  <si>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</si>
  <si>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</si>
  <si>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</si>
  <si>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</si>
  <si>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</si>
  <si>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</si>
  <si>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</si>
  <si>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</si>
  <si>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</si>
  <si>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</si>
  <si>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</si>
  <si>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</si>
  <si>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</si>
  <si>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</si>
  <si>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</si>
  <si>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</si>
  <si>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</si>
  <si>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</si>
  <si>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</si>
  <si>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</si>
  <si>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</si>
  <si>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</si>
  <si>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</si>
  <si>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</si>
  <si>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</si>
  <si>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</si>
  <si>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</si>
  <si>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</si>
  <si>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</si>
  <si>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</si>
  <si>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</si>
  <si>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</si>
  <si>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</si>
  <si>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</si>
  <si>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</si>
  <si>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</si>
  <si>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</si>
  <si>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</si>
  <si>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</si>
  <si>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</si>
  <si>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</si>
  <si>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</si>
  <si>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</si>
  <si>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</si>
  <si>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</si>
  <si>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</si>
  <si>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</si>
  <si>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</si>
  <si>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</si>
  <si>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</si>
  <si>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</si>
  <si>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</si>
  <si>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</si>
  <si>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</si>
  <si>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</si>
  <si>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</si>
  <si>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</si>
  <si>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</si>
  <si>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</si>
  <si>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</si>
  <si>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</si>
  <si>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</si>
  <si>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</si>
  <si>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</si>
  <si>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</si>
  <si>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</si>
  <si>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</si>
  <si>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</si>
  <si>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</si>
  <si>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</si>
  <si>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</si>
  <si>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</si>
  <si>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</si>
  <si>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</si>
  <si>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</si>
  <si>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</si>
  <si>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</si>
  <si>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</si>
  <si>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</si>
  <si>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</si>
  <si>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</si>
  <si>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</si>
  <si>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</si>
  <si>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</si>
  <si>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</si>
  <si>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</si>
  <si>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</si>
  <si>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</si>
  <si>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</si>
  <si>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</si>
  <si>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</si>
  <si>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</si>
  <si>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</si>
  <si>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</si>
  <si>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</si>
  <si>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</si>
  <si>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</si>
  <si>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</si>
  <si>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</si>
  <si>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</si>
  <si>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</si>
  <si>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</si>
  <si>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</si>
  <si>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</si>
  <si>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</si>
  <si>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</si>
  <si>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</si>
  <si>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</si>
  <si>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</si>
  <si>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</si>
  <si>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</si>
  <si>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</si>
  <si>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</si>
  <si>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</si>
  <si>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</si>
  <si>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</si>
  <si>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</si>
  <si>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</si>
  <si>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</si>
  <si>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</si>
  <si>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</si>
  <si>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</si>
  <si>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</si>
  <si>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</si>
  <si>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</si>
  <si>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</si>
  <si>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</si>
  <si>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</si>
  <si>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</si>
  <si>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</si>
  <si>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</si>
  <si>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</si>
  <si>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</si>
  <si>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</si>
  <si>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</si>
  <si>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</si>
  <si>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</si>
  <si>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</si>
  <si>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</si>
  <si>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</si>
  <si>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</si>
  <si>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</si>
  <si>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</si>
  <si>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</si>
  <si>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</si>
  <si>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</si>
  <si>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</si>
  <si>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</si>
  <si>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</si>
  <si>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</si>
  <si>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</si>
  <si>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</si>
  <si>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</si>
  <si>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</si>
  <si>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</si>
  <si>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</si>
  <si>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</si>
  <si>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</si>
  <si>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</si>
  <si>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</si>
  <si>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</si>
  <si>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</si>
  <si>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</si>
  <si>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</si>
  <si>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</si>
  <si>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</si>
  <si>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</si>
  <si>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</si>
  <si>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</si>
  <si>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</si>
  <si>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</si>
  <si>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</si>
  <si>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</si>
  <si>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</si>
  <si>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</si>
  <si>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</si>
  <si>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</si>
  <si>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</si>
  <si>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</si>
  <si>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</si>
  <si>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</si>
  <si>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</si>
  <si>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</si>
  <si>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</si>
  <si>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</si>
  <si>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</si>
  <si>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</si>
  <si>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</si>
  <si>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</si>
  <si>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</si>
  <si>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</si>
  <si>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</si>
  <si>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</si>
  <si>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</si>
  <si>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</si>
  <si>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</si>
  <si>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</si>
  <si>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</si>
  <si>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</si>
  <si>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</si>
  <si>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</si>
  <si>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</si>
  <si>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</si>
  <si>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</si>
  <si>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</si>
  <si>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</si>
  <si>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</si>
  <si>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</si>
  <si>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</si>
  <si>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</si>
  <si>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</si>
  <si>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</si>
  <si>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</si>
  <si>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</si>
  <si>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</si>
  <si>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</si>
  <si>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</si>
  <si>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</si>
  <si>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</si>
  <si>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</si>
  <si>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</si>
  <si>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</si>
  <si>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</si>
  <si>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</si>
  <si>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</si>
  <si>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</si>
  <si>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</si>
  <si>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</si>
  <si>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</si>
  <si>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</si>
  <si>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</si>
  <si>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</si>
  <si>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</si>
  <si>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</si>
  <si>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</si>
  <si>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</si>
  <si>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</si>
  <si>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</si>
  <si>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</si>
  <si>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</si>
  <si>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</si>
  <si>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</si>
  <si>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</si>
  <si>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</si>
  <si>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</si>
  <si>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</si>
  <si>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</si>
  <si>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</si>
  <si>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</si>
  <si>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</si>
  <si>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</si>
  <si>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</si>
  <si>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</si>
  <si>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</si>
  <si>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</si>
  <si>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</si>
  <si>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</si>
  <si>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</si>
  <si>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</si>
  <si>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</si>
  <si>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</si>
  <si>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</si>
  <si>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</si>
  <si>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</si>
  <si>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</si>
  <si>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</si>
  <si>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</si>
  <si>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</si>
  <si>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</si>
  <si>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</si>
  <si>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</si>
  <si>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</si>
  <si>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</si>
  <si>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</si>
  <si>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</si>
  <si>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</si>
  <si>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</si>
  <si>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</si>
  <si>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</si>
  <si>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</si>
  <si>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</si>
  <si>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</si>
  <si>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</si>
  <si>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</si>
  <si>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</si>
  <si>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</si>
  <si>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</si>
  <si>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</si>
  <si>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</si>
  <si>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</si>
  <si>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</si>
  <si>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</si>
  <si>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</si>
  <si>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</si>
  <si>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</si>
  <si>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</si>
  <si>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</si>
  <si>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</si>
  <si>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</si>
  <si>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</si>
  <si>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</si>
  <si>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</si>
  <si>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</si>
  <si>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</si>
  <si>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</si>
  <si>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</si>
  <si>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</si>
  <si>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</si>
  <si>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</si>
  <si>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</si>
  <si>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</si>
  <si>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</si>
  <si>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</si>
  <si>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</si>
  <si>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</si>
  <si>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</si>
  <si>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</si>
  <si>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</si>
  <si>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</si>
  <si>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</si>
  <si>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</si>
  <si>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</si>
  <si>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</si>
  <si>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</si>
  <si>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</si>
  <si>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</si>
  <si>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</si>
  <si>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</si>
  <si>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</si>
  <si>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</si>
  <si>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</si>
  <si>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</si>
  <si>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</si>
  <si>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</si>
  <si>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</si>
  <si>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</si>
  <si>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</si>
  <si>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</si>
  <si>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</si>
  <si>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</si>
  <si>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</si>
  <si>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</si>
  <si>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</si>
  <si>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</si>
  <si>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</si>
  <si>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</si>
  <si>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</si>
  <si>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</si>
  <si>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</si>
  <si>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</si>
  <si>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</si>
  <si>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</si>
  <si>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</si>
  <si>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</si>
  <si>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</si>
  <si>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</si>
  <si>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</si>
  <si>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</si>
  <si>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</si>
  <si>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</si>
  <si>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</si>
  <si>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</si>
  <si>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</si>
  <si>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</si>
  <si>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</si>
  <si>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</si>
  <si>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</si>
  <si>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</si>
  <si>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</si>
  <si>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</si>
  <si>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</si>
  <si>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</si>
  <si>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</si>
  <si>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</si>
  <si>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</si>
  <si>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</si>
  <si>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</si>
  <si>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</si>
  <si>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</si>
  <si>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</si>
  <si>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</si>
  <si>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</si>
  <si>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</si>
  <si>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</si>
  <si>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</si>
  <si>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</si>
  <si>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</si>
  <si>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</si>
  <si>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</si>
  <si>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</si>
  <si>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</si>
  <si>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</si>
  <si>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</si>
  <si>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</si>
  <si>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</si>
  <si>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</si>
  <si>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</si>
  <si>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</si>
  <si>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</si>
  <si>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</si>
  <si>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</si>
  <si>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</si>
  <si>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</si>
  <si>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</si>
  <si>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</si>
  <si>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</si>
  <si>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</si>
  <si>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</si>
  <si>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</si>
  <si>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</si>
  <si>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</si>
  <si>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</si>
  <si>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</si>
  <si>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</si>
  <si>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</si>
  <si>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</si>
  <si>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</si>
  <si>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</si>
  <si>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</si>
  <si>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</si>
  <si>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</si>
  <si>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</si>
  <si>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</si>
  <si>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</si>
  <si>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</si>
  <si>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</si>
  <si>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</si>
  <si>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</si>
  <si>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</si>
  <si>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</si>
  <si>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</si>
  <si>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</si>
  <si>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</si>
  <si>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</si>
  <si>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</si>
  <si>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</si>
  <si>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</si>
  <si>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</si>
  <si>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</si>
  <si>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</si>
  <si>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</si>
  <si>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</si>
  <si>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</si>
  <si>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</si>
  <si>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</si>
  <si>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</si>
  <si>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</si>
  <si>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</si>
  <si>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</si>
  <si>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</si>
  <si>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</si>
  <si>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</si>
  <si>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</si>
  <si>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</si>
  <si>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</si>
  <si>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</si>
  <si>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</si>
  <si>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</si>
  <si>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</si>
  <si>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</si>
  <si>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</si>
  <si>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</si>
  <si>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</si>
  <si>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</si>
  <si>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</si>
  <si>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</si>
  <si>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</si>
  <si>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</si>
  <si>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</si>
  <si>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</si>
  <si>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</si>
  <si>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</si>
  <si>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</si>
  <si>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</si>
  <si>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</si>
  <si>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</si>
  <si>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</si>
  <si>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</si>
  <si>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</si>
  <si>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</si>
  <si>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</si>
  <si>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</si>
  <si>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</si>
  <si>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</si>
  <si>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</si>
  <si>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</si>
  <si>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</si>
  <si>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</si>
  <si>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</si>
  <si>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</si>
  <si>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</si>
  <si>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</si>
  <si>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</si>
  <si>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</si>
  <si>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</si>
  <si>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</si>
  <si>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</si>
  <si>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</si>
  <si>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</si>
  <si>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</si>
  <si>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</si>
  <si>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</si>
  <si>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</si>
  <si>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</si>
  <si>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</si>
  <si>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</si>
  <si>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</si>
  <si>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</si>
  <si>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</si>
  <si>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</si>
  <si>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</si>
  <si>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</si>
  <si>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</si>
  <si>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</si>
  <si>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</si>
  <si>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</si>
  <si>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</si>
  <si>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</si>
  <si>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</si>
  <si>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</si>
  <si>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</si>
  <si>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</si>
  <si>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</si>
  <si>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</si>
  <si>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</si>
  <si>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</si>
  <si>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</si>
  <si>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</si>
  <si>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</si>
  <si>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</si>
  <si>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</si>
  <si>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</si>
  <si>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</si>
  <si>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</si>
  <si>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</si>
  <si>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</si>
  <si>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</si>
  <si>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</si>
  <si>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</si>
  <si>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</si>
  <si>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</si>
  <si>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</si>
  <si>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</si>
  <si>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</si>
  <si>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</si>
  <si>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</si>
  <si>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</si>
  <si>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</si>
  <si>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</si>
  <si>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</si>
  <si>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</si>
  <si>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</si>
  <si>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</si>
  <si>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</si>
  <si>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</si>
  <si>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</si>
  <si>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</si>
  <si>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</si>
  <si>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</si>
  <si>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</si>
  <si>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</si>
  <si>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</si>
  <si>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</si>
  <si>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</si>
  <si>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</si>
  <si>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</si>
  <si>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</si>
  <si>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</si>
  <si>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</si>
  <si>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</si>
  <si>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</si>
  <si>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</si>
  <si>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</si>
  <si>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</si>
  <si>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</si>
  <si>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</si>
  <si>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</si>
  <si>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</si>
  <si>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</si>
  <si>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</si>
  <si>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</si>
  <si>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</si>
  <si>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</si>
  <si>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</si>
  <si>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</si>
  <si>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</si>
  <si>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</si>
  <si>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</si>
  <si>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</si>
  <si>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</si>
  <si>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</si>
  <si>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</si>
  <si>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</si>
  <si>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</si>
  <si>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</si>
  <si>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</si>
  <si>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</si>
  <si>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</si>
  <si>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</si>
  <si>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</si>
  <si>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</si>
  <si>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</si>
  <si>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</si>
  <si>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</si>
  <si>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</si>
  <si>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</si>
  <si>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</si>
  <si>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</si>
  <si>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</si>
  <si>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</si>
  <si>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</si>
  <si>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</si>
  <si>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</si>
  <si>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</si>
  <si>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</si>
  <si>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</si>
  <si>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</si>
  <si>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</si>
  <si>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</si>
  <si>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</si>
  <si>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</si>
  <si>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</si>
  <si>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</si>
  <si>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</si>
  <si>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</si>
  <si>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</si>
  <si>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</si>
  <si>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</si>
  <si>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</si>
  <si>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</si>
  <si>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</si>
  <si>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</si>
  <si>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</si>
  <si>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</si>
  <si>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</si>
  <si>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</si>
  <si>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</si>
  <si>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</si>
  <si>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</si>
  <si>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</si>
  <si>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</si>
  <si>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</si>
  <si>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</si>
  <si>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</si>
  <si>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</si>
  <si>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</si>
  <si>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</si>
  <si>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</si>
  <si>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</si>
  <si>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</si>
  <si>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</si>
  <si>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</si>
  <si>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</si>
  <si>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</si>
  <si>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</si>
  <si>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</si>
  <si>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</si>
  <si>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</si>
  <si>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</si>
  <si>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</si>
  <si>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</si>
  <si>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</si>
  <si>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</si>
  <si>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</si>
  <si>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</si>
  <si>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</si>
  <si>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</si>
  <si>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</si>
  <si>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</si>
  <si>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</si>
  <si>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</si>
  <si>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</si>
  <si>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</si>
  <si>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</si>
  <si>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</si>
  <si>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</si>
  <si>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</si>
  <si>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</si>
  <si>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</si>
  <si>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</si>
  <si>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</si>
  <si>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</si>
  <si>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</si>
  <si>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</si>
  <si>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</si>
  <si>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</si>
  <si>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</si>
  <si>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</si>
  <si>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</si>
  <si>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</si>
  <si>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</si>
  <si>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</si>
  <si>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</si>
  <si>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</si>
  <si>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</si>
  <si>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</si>
  <si>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</si>
  <si>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</si>
  <si>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</si>
  <si>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</si>
  <si>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</si>
  <si>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</si>
  <si>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</si>
  <si>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</si>
  <si>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</si>
  <si>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</si>
  <si>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</si>
  <si>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</si>
  <si>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</si>
  <si>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</si>
  <si>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</si>
  <si>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</si>
  <si>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</si>
  <si>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</si>
  <si>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</si>
  <si>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</si>
  <si>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</si>
  <si>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</si>
  <si>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</si>
  <si>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</si>
  <si>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</si>
  <si>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</si>
  <si>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</si>
  <si>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</si>
  <si>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</si>
  <si>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</si>
  <si>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</si>
  <si>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</si>
  <si>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</si>
  <si>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</si>
  <si>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</si>
  <si>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</si>
  <si>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</si>
  <si>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</si>
  <si>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</si>
  <si>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</si>
  <si>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</si>
  <si>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</si>
  <si>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</si>
  <si>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</si>
  <si>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</si>
  <si>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</si>
  <si>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</si>
  <si>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</si>
  <si>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</si>
  <si>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</si>
  <si>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</si>
  <si>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</si>
  <si>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</si>
  <si>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</si>
  <si>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</si>
  <si>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</si>
  <si>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</si>
  <si>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</si>
  <si>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</si>
  <si>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</si>
  <si>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</si>
  <si>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</si>
  <si>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</si>
  <si>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</si>
  <si>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</si>
  <si>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</si>
  <si>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</si>
  <si>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</si>
  <si>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</si>
  <si>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</si>
  <si>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</si>
  <si>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</si>
  <si>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</si>
  <si>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</si>
  <si>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</si>
  <si>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</si>
  <si>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</si>
  <si>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</si>
  <si>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</si>
  <si>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</si>
  <si>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</si>
  <si>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</si>
  <si>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</si>
  <si>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</si>
  <si>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</si>
  <si>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</si>
  <si>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</si>
  <si>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</si>
  <si>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</si>
  <si>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</si>
  <si>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</si>
  <si>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</si>
  <si>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</si>
  <si>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</si>
  <si>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</si>
  <si>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</si>
  <si>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</si>
  <si>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</si>
  <si>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</si>
  <si>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</si>
  <si>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</si>
  <si>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</si>
  <si>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</si>
  <si>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</si>
  <si>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</si>
  <si>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</si>
  <si>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</si>
  <si>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</si>
  <si>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</si>
  <si>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</si>
  <si>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</si>
  <si>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</si>
  <si>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</si>
  <si>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</si>
  <si>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</si>
  <si>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</si>
  <si>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</si>
  <si>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</si>
  <si>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</si>
  <si>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</si>
  <si>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</si>
  <si>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</si>
  <si>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</si>
  <si>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</si>
  <si>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</si>
  <si>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</si>
  <si>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</si>
  <si>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</si>
  <si>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</si>
  <si>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</si>
  <si>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</si>
  <si>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</si>
  <si>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</si>
  <si>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</si>
  <si>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</si>
  <si>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</si>
  <si>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</si>
  <si>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</si>
  <si>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</si>
  <si>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</si>
  <si>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</si>
  <si>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</si>
  <si>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</si>
  <si>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</si>
  <si>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</si>
  <si>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</si>
  <si>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</si>
  <si>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</si>
  <si>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</si>
  <si>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</si>
  <si>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</si>
  <si>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</si>
  <si>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</si>
  <si>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</si>
  <si>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</si>
  <si>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</si>
  <si>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</si>
  <si>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</si>
  <si>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</si>
  <si>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</si>
  <si>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</si>
  <si>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</si>
  <si>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</si>
  <si>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</si>
  <si>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</si>
  <si>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</si>
  <si>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</si>
  <si>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</si>
  <si>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</si>
  <si>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</si>
  <si>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</si>
  <si>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</si>
  <si>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</si>
  <si>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</si>
  <si>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</si>
  <si>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</si>
  <si>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</si>
  <si>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</si>
  <si>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</si>
  <si>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</si>
  <si>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</si>
  <si>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</si>
  <si>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</si>
  <si>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</si>
  <si>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</si>
  <si>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</si>
  <si>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</si>
  <si>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</si>
  <si>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</si>
  <si>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</si>
  <si>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</si>
  <si>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</si>
  <si>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</si>
  <si>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</si>
  <si>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</si>
  <si>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</si>
  <si>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</si>
  <si>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</si>
  <si>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</si>
  <si>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</si>
  <si>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</si>
  <si>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</si>
  <si>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</si>
  <si>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</si>
  <si>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</si>
  <si>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</si>
  <si>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</si>
  <si>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</si>
  <si>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</si>
  <si>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</si>
  <si>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</si>
  <si>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</si>
  <si>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</si>
  <si>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</si>
  <si>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</si>
  <si>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</si>
  <si>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</si>
  <si>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</si>
  <si>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</si>
  <si>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</si>
  <si>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</si>
  <si>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</si>
  <si>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</si>
  <si>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</si>
  <si>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</si>
  <si>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</si>
  <si>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</si>
  <si>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</si>
  <si>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</si>
  <si>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</si>
  <si>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</si>
  <si>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</si>
  <si>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</si>
  <si>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</si>
  <si>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</si>
  <si>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</si>
  <si>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</si>
  <si>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</si>
  <si>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</si>
  <si>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</si>
  <si>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</si>
  <si>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</si>
  <si>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</si>
  <si>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</si>
  <si>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</si>
  <si>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</si>
  <si>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</si>
  <si>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</si>
  <si>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</si>
  <si>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</si>
  <si>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</si>
  <si>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</si>
  <si>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</si>
  <si>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</si>
  <si>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</si>
  <si>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</si>
  <si>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</si>
  <si>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</si>
  <si>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</si>
  <si>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</si>
  <si>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</si>
  <si>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</si>
  <si>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</si>
  <si>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</si>
  <si>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</si>
  <si>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</si>
  <si>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</si>
  <si>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</si>
  <si>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</si>
  <si>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</si>
  <si>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</si>
  <si>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</si>
  <si>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</si>
  <si>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</si>
  <si>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</si>
  <si>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</si>
  <si>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</si>
  <si>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</si>
  <si>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</si>
  <si>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</si>
  <si>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</si>
  <si>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</si>
  <si>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</si>
  <si>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</si>
  <si>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</si>
  <si>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</si>
  <si>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</si>
  <si>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</si>
  <si>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</si>
  <si>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</si>
  <si>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</si>
  <si>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</si>
  <si>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</si>
  <si>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</si>
  <si>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</si>
  <si>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</si>
  <si>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</si>
  <si>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</si>
  <si>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</si>
  <si>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</si>
  <si>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</si>
  <si>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</si>
  <si>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</si>
  <si>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</si>
  <si>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</si>
  <si>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</si>
  <si>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</si>
  <si>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</si>
  <si>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</si>
  <si>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</si>
  <si>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</si>
  <si>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</si>
  <si>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</si>
  <si>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</si>
  <si>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</si>
  <si>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</si>
  <si>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</si>
  <si>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</si>
  <si>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</si>
  <si>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</si>
  <si>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</si>
  <si>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</si>
  <si>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</si>
  <si>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</si>
  <si>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</si>
  <si>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</si>
  <si>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</si>
  <si>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</si>
  <si>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</si>
  <si>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</si>
  <si>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</si>
  <si>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</si>
  <si>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</si>
  <si>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</si>
  <si>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</si>
  <si>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</si>
  <si>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</si>
  <si>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</si>
  <si>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</si>
  <si>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</si>
  <si>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</si>
  <si>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</si>
  <si>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</si>
  <si>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</si>
  <si>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</si>
  <si>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</si>
  <si>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</si>
  <si>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</si>
  <si>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</si>
  <si>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</si>
  <si>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</si>
  <si>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</si>
  <si>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</si>
  <si>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</si>
  <si>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</si>
  <si>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</si>
  <si>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</si>
  <si>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</si>
  <si>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</si>
  <si>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</si>
  <si>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</si>
  <si>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</si>
  <si>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</si>
  <si>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</si>
  <si>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</si>
  <si>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</si>
  <si>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</si>
  <si>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</si>
  <si>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</si>
  <si>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</si>
  <si>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</si>
  <si>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</si>
  <si>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</si>
  <si>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</si>
  <si>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</si>
  <si>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</si>
  <si>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</si>
  <si>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</si>
  <si>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</si>
  <si>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</si>
  <si>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</si>
  <si>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</si>
  <si>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</si>
  <si>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</si>
  <si>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</si>
  <si>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</si>
  <si>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</si>
  <si>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</si>
  <si>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</si>
  <si>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</si>
  <si>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</si>
  <si>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</si>
  <si>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</si>
  <si>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</si>
  <si>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</si>
  <si>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</si>
  <si>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</si>
  <si>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</si>
  <si>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</si>
  <si>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</si>
  <si>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</si>
  <si>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</si>
  <si>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</si>
  <si>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</si>
  <si>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</si>
  <si>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</si>
  <si>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</si>
  <si>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</si>
  <si>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</si>
  <si>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</si>
  <si>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</si>
  <si>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</si>
  <si>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</si>
  <si>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</si>
  <si>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</si>
  <si>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</si>
  <si>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</si>
  <si>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</si>
  <si>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</si>
  <si>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</si>
  <si>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</si>
  <si>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</si>
  <si>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</si>
  <si>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</si>
  <si>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</si>
  <si>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</si>
  <si>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</si>
  <si>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</si>
  <si>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</si>
  <si>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</si>
  <si>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</si>
  <si>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</si>
  <si>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</si>
  <si>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</si>
  <si>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</si>
  <si>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</si>
  <si>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</si>
  <si>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</si>
  <si>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</si>
  <si>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</si>
  <si>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</si>
  <si>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</si>
  <si>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</si>
  <si>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</si>
  <si>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</si>
  <si>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</si>
  <si>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</si>
  <si>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</si>
  <si>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</si>
  <si>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</si>
  <si>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</si>
  <si>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</si>
  <si>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</si>
  <si>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</si>
  <si>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</si>
  <si>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</si>
  <si>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</si>
  <si>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</si>
  <si>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</si>
  <si>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</si>
  <si>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</si>
  <si>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</si>
  <si>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</si>
  <si>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</si>
  <si>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</si>
  <si>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</si>
  <si>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</si>
  <si>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</si>
  <si>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</si>
  <si>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</si>
  <si>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</si>
  <si>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</si>
  <si>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</si>
  <si>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</si>
  <si>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</si>
  <si>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</si>
  <si>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</si>
  <si>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</si>
  <si>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</si>
  <si>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</si>
  <si>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</si>
  <si>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</si>
  <si>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</si>
  <si>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</si>
  <si>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</si>
  <si>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</si>
  <si>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</si>
  <si>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</si>
  <si>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</si>
  <si>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</si>
  <si>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</si>
  <si>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</si>
  <si>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</si>
  <si>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</si>
  <si>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</si>
  <si>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</si>
  <si>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</si>
  <si>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</si>
  <si>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</si>
  <si>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</si>
  <si>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</si>
  <si>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</si>
  <si>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</si>
  <si>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</si>
  <si>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</si>
  <si>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</si>
  <si>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</si>
  <si>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</si>
  <si>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</si>
  <si>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</si>
  <si>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</si>
  <si>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</si>
  <si>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</si>
  <si>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</si>
  <si>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</si>
  <si>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</si>
  <si>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</si>
  <si>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</si>
  <si>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</si>
  <si>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</si>
  <si>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</si>
  <si>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</si>
  <si>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</si>
  <si>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</si>
  <si>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</si>
  <si>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</si>
  <si>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</si>
  <si>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</si>
  <si>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</si>
  <si>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</si>
  <si>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</si>
  <si>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</si>
  <si>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</si>
  <si>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</si>
  <si>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</si>
  <si>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</si>
  <si>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</si>
  <si>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</si>
  <si>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</si>
  <si>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</si>
  <si>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</si>
  <si>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</si>
  <si>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</si>
  <si>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</si>
  <si>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</si>
  <si>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</si>
  <si>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</si>
  <si>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</si>
  <si>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</si>
  <si>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</si>
  <si>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</si>
  <si>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</si>
  <si>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</si>
  <si>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</si>
  <si>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</si>
  <si>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</si>
  <si>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</si>
  <si>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</si>
  <si>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</si>
  <si>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</si>
  <si>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</si>
  <si>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</si>
  <si>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</si>
  <si>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</si>
  <si>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</si>
  <si>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</si>
  <si>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</si>
  <si>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</si>
  <si>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</si>
  <si>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</si>
  <si>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</si>
  <si>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</si>
  <si>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</si>
  <si>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</si>
  <si>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</si>
  <si>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</si>
  <si>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</si>
  <si>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</si>
  <si>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</si>
  <si>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</si>
  <si>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</si>
  <si>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</si>
  <si>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</si>
  <si>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</si>
  <si>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</si>
  <si>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</si>
  <si>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</si>
  <si>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</si>
  <si>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</si>
  <si>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</si>
  <si>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</si>
  <si>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</si>
  <si>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</si>
  <si>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</si>
  <si>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</si>
  <si>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</si>
  <si>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</si>
  <si>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</si>
  <si>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</si>
  <si>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</si>
  <si>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</si>
  <si>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</si>
  <si>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</si>
  <si>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</si>
  <si>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</si>
  <si>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</si>
  <si>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</si>
  <si>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</si>
  <si>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</si>
  <si>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</si>
  <si>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</si>
  <si>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</si>
  <si>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</si>
  <si>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</si>
  <si>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</si>
  <si>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</si>
  <si>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</si>
  <si>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</si>
  <si>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</si>
  <si>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</si>
  <si>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</si>
  <si>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</si>
  <si>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</si>
  <si>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</si>
  <si>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</si>
  <si>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</si>
  <si>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</si>
  <si>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</si>
  <si>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</si>
  <si>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</si>
  <si>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</si>
  <si>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</si>
  <si>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</si>
  <si>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</si>
  <si>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</si>
  <si>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</si>
  <si>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</si>
  <si>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</si>
  <si>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</si>
  <si>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</si>
  <si>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</si>
  <si>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</si>
  <si>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</si>
  <si>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</si>
  <si>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</si>
  <si>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</si>
  <si>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</si>
  <si>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</si>
  <si>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</si>
  <si>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</si>
  <si>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</si>
  <si>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</si>
  <si>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</si>
  <si>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</si>
  <si>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</si>
  <si>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</si>
  <si>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</si>
  <si>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</si>
  <si>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</si>
  <si>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</si>
  <si>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</si>
  <si>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</si>
  <si>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</si>
  <si>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</si>
  <si>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</si>
  <si>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</si>
  <si>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</si>
  <si>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</si>
  <si>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</si>
  <si>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</si>
  <si>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</si>
  <si>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</si>
  <si>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</si>
  <si>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</si>
  <si>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</si>
  <si>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</si>
  <si>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</si>
  <si>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</si>
  <si>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</si>
  <si>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</si>
  <si>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</si>
  <si>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</si>
  <si>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</si>
  <si>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</si>
  <si>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</si>
  <si>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</si>
  <si>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</si>
  <si>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</si>
  <si>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</si>
  <si>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</si>
  <si>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</si>
  <si>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</si>
  <si>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</si>
  <si>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</si>
  <si>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</si>
  <si>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</si>
  <si>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</si>
  <si>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</si>
  <si>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</si>
  <si>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</si>
  <si>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</si>
  <si>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</si>
  <si>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</si>
  <si>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</si>
  <si>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</si>
  <si>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</si>
  <si>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</si>
  <si>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</si>
  <si>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</si>
  <si>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</si>
  <si>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</si>
  <si>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</si>
  <si>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</si>
  <si>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</si>
  <si>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</si>
  <si>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</si>
  <si>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</si>
  <si>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</si>
  <si>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</si>
  <si>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</si>
  <si>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</si>
  <si>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</si>
  <si>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</si>
  <si>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</si>
  <si>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</si>
  <si>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</si>
  <si>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</si>
  <si>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</si>
  <si>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</si>
  <si>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</si>
  <si>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</si>
  <si>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</si>
  <si>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</si>
  <si>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</si>
  <si>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</si>
  <si>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</si>
  <si>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</si>
  <si>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</si>
  <si>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</si>
  <si>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</si>
  <si>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</si>
  <si>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</si>
  <si>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</si>
  <si>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</si>
  <si>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</si>
  <si>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</si>
  <si>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</si>
  <si>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</si>
  <si>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</si>
  <si>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</si>
  <si>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</si>
  <si>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</si>
  <si>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</si>
  <si>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</si>
  <si>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</si>
  <si>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</si>
  <si>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</si>
  <si>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</si>
  <si>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</si>
  <si>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</si>
  <si>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</si>
  <si>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</si>
  <si>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</si>
  <si>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</si>
  <si>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</si>
  <si>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</si>
  <si>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</si>
  <si>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</si>
  <si>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</si>
  <si>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</si>
  <si>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</si>
  <si>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</si>
  <si>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</si>
  <si>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</si>
  <si>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</si>
  <si>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</si>
  <si>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</si>
  <si>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</si>
  <si>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</si>
  <si>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</si>
  <si>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</si>
  <si>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</si>
  <si>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</si>
  <si>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</si>
  <si>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</si>
  <si>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</si>
  <si>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</si>
  <si>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</si>
  <si>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</si>
  <si>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</si>
  <si>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</si>
  <si>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</si>
  <si>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</si>
  <si>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</si>
  <si>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</si>
  <si>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</si>
  <si>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</si>
  <si>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</si>
  <si>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</si>
  <si>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</si>
  <si>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</si>
  <si>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</si>
  <si>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</si>
  <si>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</si>
  <si>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</si>
  <si>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</si>
  <si>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</si>
  <si>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</si>
  <si>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</si>
  <si>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</si>
  <si>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</si>
  <si>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</si>
  <si>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</si>
  <si>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</si>
  <si>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</si>
  <si>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</si>
  <si>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</si>
  <si>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</si>
  <si>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</si>
  <si>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</si>
  <si>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</si>
  <si>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</si>
  <si>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</si>
  <si>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</si>
  <si>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</si>
  <si>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</si>
  <si>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</si>
  <si>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</si>
  <si>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</si>
  <si>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</si>
  <si>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</si>
  <si>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</si>
  <si>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</si>
  <si>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</si>
  <si>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</si>
  <si>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</si>
  <si>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</si>
  <si>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</si>
  <si>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</si>
  <si>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</si>
  <si>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</si>
  <si>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</si>
  <si>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</si>
  <si>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</si>
  <si>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</si>
  <si>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</si>
  <si>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</si>
  <si>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</si>
  <si>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</si>
  <si>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</si>
  <si>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</si>
  <si>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</si>
  <si>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</si>
  <si>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</si>
  <si>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</si>
  <si>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</si>
  <si>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</si>
  <si>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</si>
  <si>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</si>
  <si>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</si>
  <si>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</si>
  <si>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</si>
  <si>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</si>
  <si>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</si>
  <si>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</si>
  <si>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</si>
  <si>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</si>
  <si>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</si>
  <si>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</si>
  <si>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</si>
  <si>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</si>
  <si>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</si>
  <si>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</si>
  <si>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</si>
  <si>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</si>
  <si>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</si>
  <si>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</si>
  <si>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</si>
  <si>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</si>
  <si>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</si>
  <si>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</si>
  <si>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</si>
  <si>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</si>
  <si>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</si>
  <si>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</si>
  <si>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</si>
  <si>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</si>
  <si>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</si>
  <si>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</si>
  <si>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</si>
  <si>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</si>
  <si>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</si>
  <si>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</si>
  <si>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</si>
  <si>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</si>
  <si>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</si>
  <si>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</si>
  <si>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</si>
  <si>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</si>
  <si>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</si>
  <si>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</si>
  <si>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</si>
  <si>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</si>
  <si>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</si>
  <si>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</si>
  <si>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</si>
  <si>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</si>
  <si>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</si>
  <si>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</si>
  <si>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</si>
  <si>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</si>
  <si>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</si>
  <si>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</si>
  <si>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</si>
  <si>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</si>
  <si>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</si>
  <si>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</si>
  <si>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</si>
  <si>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</si>
  <si>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</si>
  <si>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</si>
  <si>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</si>
  <si>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</si>
  <si>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</si>
  <si>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</si>
  <si>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</si>
  <si>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</si>
  <si>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</si>
  <si>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</si>
  <si>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</si>
  <si>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</si>
  <si>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</si>
  <si>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</si>
  <si>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</si>
  <si>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</si>
  <si>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</si>
  <si>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</si>
  <si>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</si>
  <si>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</si>
  <si>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</si>
  <si>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</si>
  <si>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</si>
  <si>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</si>
  <si>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</si>
  <si>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</si>
  <si>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</si>
  <si>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</si>
  <si>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</si>
  <si>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</si>
  <si>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</si>
  <si>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</si>
  <si>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</si>
  <si>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</si>
  <si>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</si>
  <si>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</si>
  <si>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</si>
  <si>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</si>
  <si>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</si>
  <si>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</si>
  <si>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</si>
  <si>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</si>
  <si>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</si>
  <si>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</si>
  <si>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</si>
  <si>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</si>
  <si>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</si>
  <si>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</si>
  <si>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</si>
  <si>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</si>
  <si>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</si>
  <si>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</si>
  <si>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</si>
  <si>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</si>
  <si>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</si>
  <si>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</si>
  <si>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</si>
  <si>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</si>
  <si>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</si>
  <si>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</si>
  <si>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</si>
  <si>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</si>
  <si>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</si>
  <si>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</si>
  <si>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</si>
  <si>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</si>
  <si>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</si>
  <si>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</si>
  <si>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</si>
  <si>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</si>
  <si>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</si>
  <si>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</si>
  <si>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</si>
  <si>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</si>
  <si>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</si>
  <si>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</si>
  <si>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</si>
  <si>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</si>
  <si>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</si>
  <si>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</si>
  <si>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</si>
  <si>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</si>
  <si>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</si>
  <si>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</si>
  <si>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</si>
  <si>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</si>
  <si>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</si>
  <si>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</si>
  <si>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</si>
  <si>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</si>
  <si>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</si>
  <si>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</si>
  <si>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</si>
  <si>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</si>
  <si>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</si>
  <si>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</si>
  <si>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</si>
  <si>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</si>
  <si>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</si>
  <si>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</si>
  <si>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</si>
  <si>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</si>
  <si>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</si>
  <si>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</si>
  <si>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</si>
  <si>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</si>
  <si>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</si>
  <si>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</si>
  <si>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</si>
  <si>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</si>
  <si>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</si>
  <si>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</si>
  <si>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</si>
  <si>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</si>
  <si>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</si>
  <si>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</si>
  <si>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</si>
  <si>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</si>
  <si>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</si>
  <si>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</si>
  <si>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</si>
  <si>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</si>
  <si>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</si>
  <si>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</si>
  <si>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</si>
  <si>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</si>
  <si>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</si>
  <si>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</si>
  <si>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</si>
  <si>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</si>
  <si>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</si>
  <si>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</si>
  <si>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</si>
  <si>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</si>
  <si>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</si>
  <si>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</si>
  <si>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</si>
  <si>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</si>
  <si>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</si>
  <si>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</si>
  <si>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</si>
  <si>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</si>
  <si>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</si>
  <si>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</si>
  <si>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</si>
  <si>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</si>
  <si>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</si>
  <si>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</si>
  <si>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</si>
  <si>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</si>
  <si>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</si>
  <si>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</si>
  <si>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</si>
  <si>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</si>
  <si>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</si>
  <si>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</si>
  <si>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</si>
  <si>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</si>
  <si>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</si>
  <si>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</si>
  <si>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</si>
  <si>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</si>
  <si>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</si>
  <si>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</si>
  <si>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</si>
  <si>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</si>
  <si>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</si>
  <si>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</si>
  <si>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</si>
  <si>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</si>
  <si>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</si>
  <si>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</si>
  <si>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</si>
  <si>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</si>
  <si>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</si>
  <si>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</si>
  <si>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</si>
  <si>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</si>
  <si>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</si>
  <si>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</si>
  <si>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</si>
  <si>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</si>
  <si>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</si>
  <si>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</si>
  <si>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</si>
  <si>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</si>
  <si>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</si>
  <si>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</si>
  <si>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</si>
  <si>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</si>
  <si>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</si>
  <si>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</si>
  <si>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</si>
  <si>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</si>
  <si>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</si>
  <si>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</si>
  <si>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</si>
  <si>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</si>
  <si>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</si>
  <si>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</si>
  <si>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</si>
  <si>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</si>
  <si>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</si>
  <si>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</si>
  <si>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</si>
  <si>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</si>
  <si>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</si>
  <si>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</si>
  <si>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</si>
  <si>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</si>
  <si>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</si>
  <si>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</si>
  <si>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</si>
  <si>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</si>
  <si>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</si>
  <si>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</si>
  <si>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</si>
  <si>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</si>
  <si>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</si>
  <si>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</si>
  <si>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</si>
  <si>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</si>
  <si>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</si>
  <si>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</si>
  <si>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</si>
  <si>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</si>
  <si>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</si>
  <si>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</si>
  <si>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</si>
  <si>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</si>
  <si>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</si>
  <si>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</si>
  <si>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</si>
  <si>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</si>
  <si>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</si>
  <si>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</si>
  <si>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</si>
  <si>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</si>
  <si>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</si>
  <si>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</si>
  <si>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</si>
  <si>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</si>
  <si>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</si>
  <si>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</si>
  <si>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</si>
  <si>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</si>
  <si>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</si>
  <si>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</si>
  <si>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</si>
  <si>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</si>
  <si>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</si>
  <si>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</si>
  <si>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</si>
  <si>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</si>
  <si>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</si>
  <si>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</si>
  <si>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</si>
  <si>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</si>
  <si>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</si>
  <si>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</si>
  <si>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</si>
  <si>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</si>
  <si>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</si>
  <si>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</si>
  <si>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</si>
  <si>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</si>
  <si>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</si>
  <si>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</si>
  <si>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</si>
  <si>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</si>
  <si>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</si>
  <si>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</si>
  <si>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</si>
  <si>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</si>
  <si>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</si>
  <si>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</si>
  <si>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</si>
  <si>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</si>
  <si>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</si>
  <si>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</si>
  <si>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</si>
  <si>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</si>
  <si>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</si>
  <si>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</si>
  <si>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</si>
  <si>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</si>
  <si>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</si>
  <si>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</si>
  <si>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</si>
  <si>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</si>
  <si>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</si>
  <si>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</si>
  <si>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</si>
  <si>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</si>
  <si>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</si>
  <si>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</si>
  <si>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</si>
  <si>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</si>
  <si>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</si>
  <si>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</si>
  <si>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</si>
  <si>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</si>
  <si>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</si>
  <si>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</si>
  <si>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</si>
  <si>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</si>
  <si>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</si>
  <si>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</si>
  <si>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</si>
  <si>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</si>
  <si>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</si>
  <si>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</si>
  <si>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</si>
  <si>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</si>
  <si>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</si>
  <si>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</si>
  <si>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</si>
  <si>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</si>
  <si>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</si>
  <si>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</si>
  <si>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</si>
  <si>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</si>
  <si>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</si>
  <si>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</si>
  <si>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</si>
  <si>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</si>
  <si>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</si>
  <si>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</si>
  <si>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</si>
  <si>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</si>
  <si>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</si>
  <si>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</si>
  <si>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</si>
  <si>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</si>
  <si>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</si>
  <si>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</si>
  <si>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</si>
  <si>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</si>
  <si>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</si>
  <si>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</si>
  <si>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</si>
  <si>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</si>
  <si>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</si>
  <si>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</si>
  <si>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</si>
  <si>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</si>
  <si>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</si>
  <si>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</si>
  <si>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</si>
  <si>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</si>
  <si>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</si>
  <si>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</si>
  <si>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</si>
  <si>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</si>
  <si>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</si>
  <si>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</si>
  <si>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</si>
  <si>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</si>
  <si>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</si>
  <si>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</si>
  <si>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</si>
  <si>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</si>
  <si>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</si>
  <si>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</si>
  <si>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</si>
  <si>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</si>
  <si>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</si>
  <si>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</si>
  <si>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</si>
  <si>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</si>
  <si>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</si>
  <si>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</si>
  <si>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</si>
  <si>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</si>
  <si>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</si>
  <si>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</si>
  <si>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</si>
  <si>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</si>
  <si>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</si>
  <si>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</si>
  <si>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</si>
  <si>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</si>
  <si>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</si>
  <si>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</si>
  <si>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</si>
  <si>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</si>
  <si>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</si>
  <si>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</si>
  <si>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</si>
  <si>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</si>
  <si>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</si>
  <si>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</si>
  <si>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</si>
  <si>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</si>
  <si>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</si>
  <si>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</si>
  <si>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</si>
  <si>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</si>
  <si>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</si>
  <si>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</si>
  <si>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</si>
  <si>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</si>
  <si>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</si>
  <si>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</si>
  <si>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</si>
  <si>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</si>
  <si>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</si>
  <si>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</si>
  <si>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</si>
  <si>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</si>
  <si>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</si>
  <si>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</si>
  <si>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</si>
  <si>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</si>
  <si>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</si>
  <si>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</si>
  <si>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</si>
  <si>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</si>
  <si>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</si>
  <si>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</si>
  <si>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</si>
  <si>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</si>
  <si>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</si>
  <si>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</si>
  <si>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</si>
  <si>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</si>
  <si>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</si>
  <si>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</si>
  <si>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</si>
  <si>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</si>
  <si>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</si>
  <si>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</si>
  <si>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</si>
  <si>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</si>
  <si>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</si>
  <si>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</si>
  <si>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</si>
  <si>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</si>
  <si>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</si>
  <si>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</si>
  <si>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</si>
  <si>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</si>
  <si>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</si>
  <si>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</si>
  <si>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</si>
  <si>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</si>
  <si>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</si>
  <si>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</si>
  <si>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</si>
  <si>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</si>
  <si>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</si>
  <si>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</si>
  <si>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</si>
  <si>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</si>
  <si>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</si>
  <si>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</si>
  <si>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</si>
  <si>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</si>
  <si>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</si>
  <si>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</si>
  <si>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</si>
  <si>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</si>
  <si>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</si>
  <si>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</si>
  <si>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</si>
  <si>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</si>
  <si>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</si>
  <si>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</si>
  <si>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</si>
  <si>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</si>
  <si>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</si>
  <si>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</si>
  <si>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</si>
  <si>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</si>
  <si>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</si>
  <si>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</si>
  <si>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</si>
  <si>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</si>
  <si>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</si>
  <si>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</si>
  <si>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</si>
  <si>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</si>
  <si>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</si>
  <si>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</si>
  <si>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</si>
  <si>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</si>
  <si>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</si>
  <si>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</si>
  <si>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</si>
  <si>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</si>
  <si>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</si>
  <si>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</si>
  <si>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</si>
  <si>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</si>
  <si>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</si>
  <si>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</si>
  <si>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</si>
  <si>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</si>
  <si>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</si>
  <si>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</si>
  <si>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</si>
  <si>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</si>
  <si>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</si>
  <si>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</si>
  <si>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</si>
  <si>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</si>
  <si>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</si>
  <si>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</si>
  <si>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</si>
  <si>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</si>
  <si>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</si>
  <si>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</si>
  <si>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</si>
  <si>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</si>
  <si>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</si>
  <si>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</si>
  <si>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</si>
  <si>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</si>
  <si>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</si>
  <si>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</si>
  <si>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</si>
  <si>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</si>
  <si>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</si>
  <si>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</si>
  <si>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</si>
  <si>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</si>
  <si>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</si>
  <si>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</si>
  <si>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</si>
  <si>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</si>
  <si>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</si>
  <si>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</si>
  <si>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</si>
  <si>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</si>
  <si>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</si>
  <si>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</si>
  <si>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</si>
  <si>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</si>
  <si>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</si>
  <si>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</si>
  <si>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</si>
  <si>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</si>
  <si>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</si>
  <si>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</si>
  <si>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</si>
  <si>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</si>
  <si>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</si>
  <si>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</si>
  <si>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</si>
  <si>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</si>
  <si>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</si>
  <si>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</si>
  <si>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</si>
  <si>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</si>
  <si>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</si>
  <si>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</si>
  <si>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</si>
  <si>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</si>
  <si>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</si>
  <si>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</si>
  <si>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</si>
  <si>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</si>
  <si>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</si>
  <si>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</si>
  <si>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</si>
  <si>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</si>
  <si>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</si>
  <si>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</si>
  <si>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</si>
  <si>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</si>
  <si>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</si>
  <si>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</si>
  <si>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</si>
  <si>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</si>
  <si>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</si>
  <si>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</si>
  <si>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</si>
  <si>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</si>
  <si>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</si>
  <si>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</si>
  <si>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</si>
  <si>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</si>
  <si>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</si>
  <si>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</si>
  <si>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</si>
  <si>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</si>
  <si>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</si>
  <si>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</si>
  <si>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</si>
  <si>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</si>
  <si>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</si>
  <si>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</si>
  <si>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</si>
  <si>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</si>
  <si>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</si>
  <si>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</si>
  <si>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</si>
  <si>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</si>
  <si>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</si>
  <si>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</si>
  <si>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</si>
  <si>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</si>
  <si>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</si>
  <si>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</si>
  <si>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</si>
  <si>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</si>
  <si>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</si>
  <si>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</si>
  <si>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</si>
  <si>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</si>
  <si>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</si>
  <si>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</si>
  <si>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</si>
  <si>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</si>
  <si>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</si>
  <si>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</si>
  <si>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</si>
  <si>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</si>
  <si>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</si>
  <si>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</si>
  <si>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</si>
  <si>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</si>
  <si>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</si>
  <si>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</si>
  <si>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</si>
  <si>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</si>
  <si>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</si>
  <si>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</si>
  <si>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</si>
  <si>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</si>
  <si>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</si>
  <si>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</si>
  <si>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</si>
  <si>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</si>
  <si>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</si>
  <si>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</si>
  <si>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</si>
  <si>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</si>
  <si>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</si>
  <si>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</si>
  <si>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</si>
  <si>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</si>
  <si>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</si>
  <si>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</si>
  <si>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</si>
  <si>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</si>
  <si>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</si>
  <si>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</si>
  <si>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</si>
  <si>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</si>
  <si>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</si>
  <si>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</si>
  <si>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</si>
  <si>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</si>
  <si>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</si>
  <si>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</si>
  <si>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</si>
  <si>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</si>
  <si>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</si>
  <si>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</si>
  <si>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</si>
  <si>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</si>
  <si>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</si>
  <si>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</si>
  <si>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</si>
  <si>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</si>
  <si>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</si>
  <si>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</si>
  <si>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</si>
  <si>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</si>
  <si>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</si>
  <si>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</si>
  <si>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</si>
  <si>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</si>
  <si>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</si>
  <si>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</si>
  <si>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</si>
  <si>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</si>
  <si>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</si>
  <si>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</si>
  <si>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</si>
  <si>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</si>
  <si>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</si>
  <si>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</si>
  <si>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</si>
  <si>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</si>
  <si>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</si>
  <si>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</si>
  <si>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</si>
  <si>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</si>
  <si>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</si>
  <si>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</si>
  <si>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</si>
  <si>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</si>
  <si>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</si>
  <si>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</si>
  <si>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</si>
  <si>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</si>
  <si>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</si>
  <si>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</si>
  <si>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</si>
  <si>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</si>
  <si>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</si>
  <si>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</si>
  <si>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</si>
  <si>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</si>
  <si>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</si>
  <si>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</si>
  <si>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</si>
  <si>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</si>
  <si>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</si>
  <si>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</si>
  <si>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</si>
  <si>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</si>
  <si>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</si>
  <si>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</si>
  <si>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</si>
  <si>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</si>
  <si>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</si>
  <si>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</si>
  <si>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</si>
  <si>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</si>
  <si>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</si>
  <si>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</si>
  <si>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</si>
  <si>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</si>
  <si>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</si>
  <si>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</si>
  <si>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</si>
  <si>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</si>
  <si>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</si>
  <si>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</si>
  <si>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</si>
  <si>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</si>
  <si>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</si>
  <si>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</si>
  <si>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</si>
  <si>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</si>
  <si>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</si>
  <si>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</si>
  <si>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</si>
  <si>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</si>
  <si>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</si>
  <si>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</si>
  <si>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</si>
  <si>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</si>
  <si>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</si>
  <si>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</si>
  <si>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</si>
  <si>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</si>
  <si>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</si>
  <si>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</si>
  <si>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</si>
  <si>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</si>
  <si>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</si>
  <si>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</si>
  <si>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</si>
  <si>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</si>
  <si>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</si>
  <si>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</si>
  <si>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</si>
  <si>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</si>
  <si>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</si>
  <si>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</si>
  <si>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</si>
  <si>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</si>
  <si>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</si>
  <si>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</si>
  <si>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</si>
  <si>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</si>
  <si>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</si>
  <si>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</si>
  <si>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</si>
  <si>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</si>
  <si>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</si>
  <si>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</si>
  <si>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</si>
  <si>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</si>
  <si>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</si>
  <si>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</si>
  <si>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</si>
  <si>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</si>
  <si>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</si>
  <si>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</si>
  <si>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</si>
  <si>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</si>
  <si>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</si>
  <si>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</si>
  <si>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</si>
  <si>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</si>
  <si>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</si>
  <si>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</si>
  <si>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</si>
  <si>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</si>
  <si>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</si>
  <si>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</si>
  <si>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</si>
  <si>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</si>
  <si>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</si>
  <si>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</si>
  <si>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</si>
  <si>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</si>
  <si>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</si>
  <si>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</si>
  <si>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</si>
  <si>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</si>
  <si>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</si>
  <si>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</si>
  <si>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</si>
  <si>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</si>
  <si>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</si>
  <si>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</si>
  <si>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</si>
  <si>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</si>
  <si>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</si>
  <si>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</si>
  <si>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</si>
  <si>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</si>
  <si>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</si>
  <si>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</si>
  <si>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</si>
  <si>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</si>
  <si>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</si>
  <si>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</si>
  <si>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</si>
  <si>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</si>
  <si>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</si>
  <si>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</si>
  <si>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</si>
  <si>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</si>
  <si>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</si>
  <si>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</si>
  <si>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</si>
  <si>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</si>
  <si>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</si>
  <si>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</si>
  <si>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</si>
  <si>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</si>
  <si>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</si>
  <si>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</si>
  <si>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</si>
  <si>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</si>
  <si>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</si>
  <si>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</si>
  <si>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</si>
  <si>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</si>
  <si>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</si>
  <si>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</si>
  <si>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</si>
  <si>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</si>
  <si>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</si>
  <si>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</si>
  <si>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</si>
  <si>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</si>
  <si>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</si>
  <si>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</si>
  <si>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</si>
  <si>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</si>
  <si>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</si>
  <si>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</si>
  <si>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</si>
  <si>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</si>
  <si>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</si>
  <si>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</si>
  <si>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</si>
  <si>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</si>
  <si>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</si>
  <si>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</si>
  <si>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</si>
  <si>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</si>
  <si>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</si>
  <si>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</si>
  <si>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</si>
  <si>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</si>
  <si>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</si>
  <si>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</si>
  <si>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</si>
  <si>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</si>
  <si>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</si>
  <si>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</si>
  <si>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</si>
  <si>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</si>
  <si>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</si>
  <si>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</si>
  <si>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</si>
  <si>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</si>
  <si>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</si>
  <si>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</si>
  <si>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</si>
  <si>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</si>
  <si>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</si>
  <si>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</si>
  <si>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</si>
  <si>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</si>
  <si>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</si>
  <si>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</si>
  <si>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</si>
  <si>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</si>
  <si>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</si>
  <si>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</si>
  <si>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</si>
  <si>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</si>
  <si>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</si>
  <si>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</si>
  <si>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</si>
  <si>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</si>
  <si>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</si>
  <si>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</si>
  <si>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</si>
  <si>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</si>
  <si>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</si>
  <si>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</si>
  <si>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</si>
  <si>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</si>
  <si>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</si>
  <si>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</si>
  <si>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</si>
  <si>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</si>
  <si>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</si>
  <si>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</si>
  <si>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</si>
  <si>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</si>
  <si>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</si>
  <si>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</si>
  <si>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</si>
  <si>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</si>
  <si>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</si>
  <si>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</si>
  <si>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</si>
  <si>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</si>
  <si>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</si>
  <si>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</si>
  <si>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</si>
  <si>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</si>
  <si>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</si>
  <si>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</si>
  <si>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</si>
  <si>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</si>
  <si>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</si>
  <si>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</si>
  <si>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</si>
  <si>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</si>
  <si>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</si>
  <si>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</si>
  <si>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</si>
  <si>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</si>
  <si>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</si>
  <si>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</si>
  <si>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</si>
  <si>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</si>
  <si>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</si>
  <si>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</si>
  <si>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</si>
  <si>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</si>
  <si>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</si>
  <si>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</si>
  <si>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</si>
  <si>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</si>
  <si>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</si>
  <si>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</si>
  <si>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</si>
  <si>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</si>
  <si>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</si>
  <si>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</si>
  <si>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</si>
  <si>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</si>
  <si>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</si>
  <si>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</si>
  <si>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</si>
  <si>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</si>
  <si>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</si>
  <si>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</si>
  <si>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</si>
  <si>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</si>
  <si>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</si>
  <si>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</si>
  <si>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</si>
  <si>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</si>
  <si>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</si>
  <si>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</si>
  <si>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</si>
  <si>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</si>
  <si>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</si>
  <si>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</si>
  <si>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</si>
  <si>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</si>
  <si>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</si>
  <si>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</si>
  <si>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</si>
  <si>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</si>
  <si>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</si>
  <si>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</si>
  <si>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</si>
  <si>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</si>
  <si>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</si>
  <si>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</si>
  <si>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</si>
  <si>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</si>
  <si>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</si>
  <si>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</si>
  <si>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</si>
  <si>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</si>
  <si>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</si>
  <si>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</si>
  <si>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</si>
  <si>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</si>
  <si>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</si>
  <si>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</si>
  <si>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</si>
  <si>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</si>
  <si>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</si>
  <si>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</si>
  <si>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</si>
  <si>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</si>
  <si>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</si>
  <si>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</si>
  <si>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</si>
  <si>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</si>
  <si>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</si>
  <si>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</si>
  <si>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</si>
  <si>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</si>
  <si>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</si>
  <si>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</si>
  <si>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</si>
  <si>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</si>
  <si>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</si>
  <si>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</si>
  <si>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</si>
  <si>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</si>
  <si>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</si>
  <si>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</si>
  <si>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</si>
  <si>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</si>
  <si>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</si>
  <si>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</si>
  <si>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</si>
  <si>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</si>
  <si>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</si>
  <si>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</si>
  <si>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</si>
  <si>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</si>
  <si>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</si>
  <si>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</si>
  <si>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</si>
  <si>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</si>
  <si>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</si>
  <si>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</si>
  <si>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</si>
  <si>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</si>
  <si>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</si>
  <si>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</si>
  <si>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</si>
  <si>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</si>
  <si>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</si>
  <si>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</si>
  <si>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</si>
  <si>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</si>
  <si>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</si>
  <si>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</si>
  <si>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</si>
  <si>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</si>
  <si>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</si>
  <si>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</si>
  <si>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</si>
  <si>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</si>
  <si>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</si>
  <si>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</si>
  <si>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</si>
  <si>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</si>
  <si>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</si>
  <si>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</si>
  <si>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</si>
  <si>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</si>
  <si>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</si>
  <si>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</si>
  <si>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</si>
  <si>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</si>
  <si>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</si>
  <si>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</si>
  <si>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</si>
  <si>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</si>
  <si>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</si>
  <si>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</si>
  <si>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</si>
  <si>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</si>
  <si>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</si>
  <si>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</si>
  <si>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</si>
  <si>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</si>
  <si>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</si>
  <si>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</si>
  <si>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</si>
  <si>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</si>
  <si>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</si>
  <si>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</si>
  <si>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</si>
  <si>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</si>
  <si>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</si>
  <si>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</si>
  <si>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</si>
  <si>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</si>
  <si>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</si>
  <si>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</si>
  <si>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</si>
  <si>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</si>
  <si>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</si>
  <si>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</si>
  <si>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</si>
  <si>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</si>
  <si>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</si>
  <si>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</si>
  <si>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</si>
  <si>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</si>
  <si>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</si>
  <si>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</si>
  <si>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</si>
  <si>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</si>
  <si>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</si>
  <si>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</si>
  <si>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</si>
  <si>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</si>
  <si>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</si>
  <si>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</si>
  <si>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</si>
  <si>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</si>
  <si>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</si>
  <si>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</si>
  <si>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</si>
  <si>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</si>
  <si>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</si>
  <si>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</si>
  <si>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</si>
  <si>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</si>
  <si>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</si>
  <si>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</si>
  <si>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</si>
  <si>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</si>
  <si>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</si>
  <si>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</si>
  <si>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</si>
  <si>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</si>
  <si>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</si>
  <si>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</si>
  <si>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</si>
  <si>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</si>
  <si>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</si>
  <si>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</si>
  <si>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</si>
  <si>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</si>
  <si>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</si>
  <si>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</si>
  <si>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</si>
  <si>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</si>
  <si>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</si>
  <si>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</si>
  <si>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</si>
  <si>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</si>
  <si>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</si>
  <si>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</si>
  <si>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</si>
  <si>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</si>
  <si>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</si>
  <si>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</si>
  <si>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</si>
  <si>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</si>
  <si>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</si>
  <si>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</si>
  <si>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</si>
  <si>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</si>
  <si>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</si>
  <si>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</si>
  <si>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</si>
  <si>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</si>
  <si>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</si>
  <si>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</si>
  <si>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</si>
  <si>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</si>
  <si>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</si>
  <si>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</si>
  <si>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</si>
  <si>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</si>
  <si>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</si>
  <si>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</si>
  <si>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</si>
  <si>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</si>
  <si>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</si>
  <si>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</si>
  <si>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</si>
  <si>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</si>
  <si>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</si>
  <si>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</si>
  <si>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</si>
  <si>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</si>
  <si>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</si>
  <si>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</si>
  <si>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</si>
  <si>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</si>
  <si>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</si>
  <si>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</si>
  <si>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</si>
  <si>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</si>
  <si>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</si>
  <si>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</si>
  <si>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</si>
  <si>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</si>
  <si>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</si>
  <si>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</si>
  <si>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</si>
  <si>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</si>
  <si>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</si>
  <si>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</si>
  <si>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</si>
  <si>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</si>
  <si>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</si>
  <si>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</si>
  <si>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</si>
  <si>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</si>
  <si>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</si>
  <si>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</si>
  <si>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</si>
  <si>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</si>
  <si>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</si>
  <si>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</si>
  <si>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</si>
  <si>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</si>
  <si>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</si>
  <si>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</si>
  <si>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</si>
  <si>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</si>
  <si>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</si>
  <si>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</si>
  <si>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</si>
  <si>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</si>
  <si>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</si>
  <si>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</si>
  <si>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</si>
  <si>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</si>
  <si>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</si>
  <si>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</si>
  <si>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</si>
  <si>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</si>
  <si>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</si>
  <si>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</si>
  <si>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</si>
  <si>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</si>
  <si>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</si>
  <si>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</si>
  <si>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</si>
  <si>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</si>
  <si>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</si>
  <si>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</si>
  <si>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</si>
  <si>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</si>
  <si>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</si>
  <si>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</si>
  <si>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</si>
  <si>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</si>
  <si>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</si>
  <si>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</si>
  <si>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</si>
  <si>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</si>
  <si>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</si>
  <si>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</si>
  <si>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</si>
  <si>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</si>
  <si>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</si>
  <si>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</si>
  <si>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</si>
  <si>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</si>
  <si>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</si>
  <si>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</si>
  <si>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</si>
  <si>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</si>
  <si>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</si>
  <si>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</si>
  <si>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</si>
  <si>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</si>
  <si>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</si>
  <si>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</si>
  <si>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</si>
  <si>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</si>
  <si>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</si>
  <si>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</si>
  <si>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</si>
  <si>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</si>
  <si>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</si>
  <si>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</si>
  <si>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</si>
  <si>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</si>
  <si>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</si>
  <si>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</si>
  <si>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</si>
  <si>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</si>
  <si>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</si>
  <si>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</si>
  <si>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</si>
  <si>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</si>
  <si>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</si>
  <si>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</si>
  <si>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</si>
  <si>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</si>
  <si>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</si>
  <si>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</si>
  <si>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</si>
  <si>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</si>
  <si>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</si>
  <si>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</si>
  <si>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</si>
  <si>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</si>
  <si>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</si>
  <si>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</si>
  <si>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</si>
  <si>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</si>
  <si>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</si>
  <si>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</si>
  <si>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</si>
  <si>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</si>
  <si>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</si>
  <si>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</si>
  <si>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</si>
  <si>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</si>
  <si>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</si>
  <si>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</si>
  <si>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</si>
  <si>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</si>
  <si>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</si>
  <si>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</si>
  <si>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</si>
  <si>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</si>
  <si>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</si>
  <si>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</si>
  <si>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</si>
  <si>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</si>
  <si>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</si>
  <si>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</si>
  <si>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</si>
  <si>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</si>
  <si>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</si>
  <si>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</si>
  <si>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</si>
  <si>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</si>
  <si>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</si>
  <si>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</si>
  <si>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</si>
  <si>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</si>
  <si>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</si>
  <si>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</si>
  <si>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</si>
  <si>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</si>
  <si>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</si>
  <si>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</si>
  <si>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</si>
  <si>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</si>
  <si>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</si>
  <si>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</si>
  <si>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</si>
  <si>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</si>
  <si>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</si>
  <si>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</si>
  <si>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</si>
  <si>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</si>
  <si>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</si>
  <si>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</si>
  <si>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</si>
  <si>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</si>
  <si>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</si>
  <si>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</si>
  <si>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</si>
  <si>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</si>
  <si>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</si>
  <si>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</si>
  <si>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</si>
  <si>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</si>
  <si>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</si>
  <si>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</si>
  <si>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</si>
  <si>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</si>
  <si>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</si>
  <si>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</si>
  <si>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</si>
  <si>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</si>
  <si>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</si>
  <si>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</si>
  <si>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</si>
  <si>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</si>
  <si>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</si>
  <si>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</si>
  <si>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</si>
  <si>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</si>
  <si>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</si>
  <si>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</si>
  <si>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</si>
  <si>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</si>
  <si>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</si>
  <si>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</si>
  <si>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</si>
  <si>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</si>
  <si>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</si>
  <si>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</si>
  <si>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</si>
  <si>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</si>
  <si>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</si>
  <si>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</si>
  <si>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</si>
  <si>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</si>
  <si>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</si>
  <si>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</si>
  <si>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</si>
  <si>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</si>
  <si>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</si>
  <si>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</si>
  <si>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</si>
  <si>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</si>
  <si>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</si>
  <si>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</si>
  <si>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</si>
  <si>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</si>
  <si>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</si>
  <si>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</si>
  <si>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</si>
  <si>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</si>
  <si>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</si>
  <si>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</si>
  <si>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</si>
  <si>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</si>
  <si>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</si>
  <si>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</si>
  <si>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</si>
  <si>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</si>
  <si>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</si>
  <si>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</si>
  <si>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</si>
  <si>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</si>
  <si>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</si>
  <si>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</si>
  <si>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</si>
  <si>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</si>
  <si>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</si>
  <si>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</si>
  <si>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</si>
  <si>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</si>
  <si>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</si>
  <si>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</si>
  <si>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</si>
  <si>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</si>
  <si>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</si>
  <si>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</si>
  <si>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</si>
  <si>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</si>
  <si>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</si>
  <si>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</si>
  <si>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</si>
  <si>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</si>
  <si>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</si>
  <si>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</si>
  <si>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</si>
  <si>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</si>
  <si>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</si>
  <si>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</si>
  <si>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</si>
  <si>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</si>
  <si>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</si>
  <si>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</si>
  <si>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</si>
  <si>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</si>
  <si>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</si>
  <si>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</si>
  <si>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</si>
  <si>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</si>
  <si>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</si>
  <si>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</si>
  <si>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</si>
  <si>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</si>
  <si>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</si>
  <si>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</si>
  <si>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</si>
  <si>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</si>
  <si>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</si>
  <si>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</si>
  <si>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</si>
  <si>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</si>
  <si>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</si>
  <si>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</si>
  <si>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</si>
  <si>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</si>
  <si>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</si>
  <si>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</si>
  <si>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</si>
  <si>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</si>
  <si>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</si>
  <si>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</si>
  <si>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</si>
  <si>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</si>
  <si>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</si>
  <si>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</si>
  <si>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</si>
  <si>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</si>
  <si>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</si>
  <si>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</si>
  <si>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</si>
  <si>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</si>
  <si>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</si>
  <si>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</si>
  <si>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</si>
  <si>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</si>
  <si>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</si>
  <si>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</si>
  <si>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</si>
  <si>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</si>
  <si>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</si>
  <si>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</si>
  <si>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</si>
  <si>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</si>
  <si>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</si>
  <si>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</si>
  <si>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</si>
  <si>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</si>
  <si>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</si>
  <si>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</si>
  <si>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</si>
  <si>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</si>
  <si>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</si>
  <si>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</si>
  <si>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</si>
  <si>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</si>
  <si>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</si>
  <si>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</si>
  <si>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</si>
  <si>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</si>
  <si>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</si>
  <si>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</si>
  <si>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</si>
  <si>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</si>
  <si>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</si>
  <si>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</si>
  <si>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</si>
  <si>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</si>
  <si>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</si>
  <si>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</si>
  <si>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</si>
  <si>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</si>
  <si>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</si>
  <si>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</si>
  <si>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</si>
  <si>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</si>
  <si>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</si>
  <si>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</si>
  <si>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</si>
  <si>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</si>
  <si>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</si>
  <si>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</si>
  <si>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</si>
  <si>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</si>
  <si>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</si>
  <si>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</si>
  <si>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</si>
  <si>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</si>
  <si>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</si>
  <si>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</si>
  <si>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</si>
  <si>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</si>
  <si>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</si>
  <si>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</si>
  <si>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</si>
  <si>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</si>
  <si>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</si>
  <si>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</si>
  <si>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</si>
  <si>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</si>
  <si>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</si>
  <si>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</si>
  <si>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</si>
  <si>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</si>
  <si>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</si>
  <si>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</si>
  <si>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</si>
  <si>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</si>
  <si>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</si>
  <si>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</si>
  <si>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</si>
  <si>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</si>
  <si>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</si>
  <si>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</si>
  <si>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</si>
  <si>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</si>
  <si>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</si>
  <si>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</si>
  <si>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</si>
  <si>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</si>
  <si>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</si>
  <si>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</si>
  <si>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</si>
  <si>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</si>
  <si>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</si>
  <si>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</si>
  <si>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</si>
  <si>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</si>
  <si>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</si>
  <si>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</si>
  <si>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</si>
  <si>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</si>
  <si>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</si>
  <si>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</si>
  <si>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</si>
  <si>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</si>
  <si>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</si>
  <si>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</si>
  <si>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</si>
  <si>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</si>
  <si>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</si>
  <si>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</si>
  <si>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</si>
  <si>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</si>
  <si>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</si>
  <si>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</si>
  <si>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</si>
  <si>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</si>
  <si>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</si>
  <si>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</si>
  <si>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</si>
  <si>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</si>
  <si>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</si>
  <si>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</si>
  <si>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</si>
  <si>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</si>
  <si>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</si>
  <si>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</si>
  <si>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</si>
  <si>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</si>
  <si>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</si>
  <si>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</si>
  <si>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</si>
  <si>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</si>
  <si>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</si>
  <si>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</si>
  <si>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</si>
  <si>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</si>
  <si>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</si>
  <si>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</si>
  <si>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</si>
  <si>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</si>
  <si>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</si>
  <si>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</si>
  <si>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</si>
  <si>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</si>
  <si>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</si>
  <si>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</si>
  <si>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</si>
  <si>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</si>
  <si>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</si>
  <si>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</si>
  <si>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</si>
  <si>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</si>
  <si>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</si>
  <si>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</si>
  <si>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</si>
  <si>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</si>
  <si>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</si>
  <si>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</si>
  <si>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</si>
  <si>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</si>
  <si>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</si>
  <si>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</si>
  <si>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</si>
  <si>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</si>
  <si>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</si>
  <si>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</si>
  <si>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</si>
  <si>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</si>
  <si>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</si>
  <si>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</si>
  <si>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</si>
  <si>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</si>
  <si>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</si>
  <si>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</si>
  <si>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</si>
  <si>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</si>
  <si>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</si>
  <si>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</si>
  <si>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</si>
  <si>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</si>
  <si>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</si>
  <si>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</si>
  <si>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</si>
  <si>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</si>
  <si>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</si>
  <si>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</si>
  <si>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</si>
  <si>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</si>
  <si>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</si>
  <si>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</si>
  <si>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</si>
  <si>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</si>
  <si>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</si>
  <si>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</si>
  <si>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</si>
  <si>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</si>
  <si>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</si>
  <si>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</si>
  <si>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</si>
  <si>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</si>
  <si>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</si>
  <si>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</si>
  <si>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</si>
  <si>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</si>
  <si>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</si>
  <si>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</si>
  <si>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</si>
  <si>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</si>
  <si>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</si>
  <si>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</si>
  <si>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</si>
  <si>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</si>
  <si>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</si>
  <si>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</si>
  <si>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</si>
  <si>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</si>
  <si>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</si>
  <si>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</si>
  <si>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</si>
  <si>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</si>
  <si>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</si>
  <si>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</si>
  <si>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</si>
  <si>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</si>
  <si>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</si>
  <si>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</si>
  <si>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</si>
  <si>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</si>
  <si>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</si>
  <si>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</si>
  <si>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</si>
  <si>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</si>
  <si>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</si>
  <si>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</si>
  <si>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</si>
  <si>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</si>
  <si>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</si>
  <si>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</si>
  <si>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</si>
  <si>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</si>
  <si>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</si>
  <si>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</si>
  <si>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</si>
  <si>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</si>
  <si>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</si>
  <si>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</si>
  <si>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</si>
  <si>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</si>
  <si>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</si>
  <si>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</si>
  <si>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</si>
  <si>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</si>
  <si>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</si>
  <si>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</si>
  <si>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</si>
  <si>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</si>
  <si>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</si>
  <si>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</si>
  <si>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</si>
  <si>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</si>
  <si>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</si>
  <si>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</si>
  <si>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</si>
  <si>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</si>
  <si>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</si>
  <si>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</si>
  <si>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</si>
  <si>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</si>
  <si>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</si>
  <si>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</si>
  <si>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</si>
  <si>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</si>
  <si>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</si>
  <si>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</si>
  <si>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</si>
  <si>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</si>
  <si>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</si>
  <si>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</si>
  <si>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</si>
  <si>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</si>
  <si>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</si>
  <si>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</si>
  <si>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</si>
  <si>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</si>
  <si>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</si>
  <si>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</si>
  <si>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</si>
  <si>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</si>
  <si>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</si>
  <si>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</si>
  <si>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</si>
  <si>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</si>
  <si>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</si>
  <si>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</si>
  <si>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</si>
  <si>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</si>
  <si>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</si>
  <si>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</si>
  <si>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</si>
  <si>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</si>
  <si>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</si>
  <si>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</si>
  <si>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</si>
  <si>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</si>
  <si>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</si>
  <si>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</si>
  <si>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</si>
  <si>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</si>
  <si>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</si>
  <si>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</si>
  <si>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</si>
  <si>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</si>
  <si>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</si>
  <si>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</si>
  <si>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</si>
  <si>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</si>
  <si>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</si>
  <si>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</si>
  <si>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</si>
  <si>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</si>
  <si>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</si>
  <si>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</si>
  <si>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</si>
  <si>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</si>
  <si>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</si>
  <si>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</si>
  <si>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</si>
  <si>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</si>
  <si>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</si>
  <si>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</si>
  <si>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</si>
  <si>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</si>
  <si>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</si>
  <si>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</si>
  <si>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</si>
  <si>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</si>
  <si>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</si>
  <si>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</si>
  <si>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</si>
  <si>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</si>
  <si>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</si>
  <si>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</si>
  <si>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</si>
  <si>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</si>
  <si>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</si>
  <si>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</si>
  <si>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</si>
  <si>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</si>
  <si>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</si>
  <si>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</si>
  <si>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</si>
  <si>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</si>
  <si>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</si>
  <si>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</si>
  <si>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</si>
  <si>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</si>
  <si>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</si>
  <si>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</si>
  <si>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</si>
  <si>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</si>
  <si>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</si>
  <si>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</si>
  <si>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</si>
  <si>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</si>
  <si>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</si>
  <si>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</si>
  <si>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</si>
  <si>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</si>
  <si>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</si>
  <si>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</si>
  <si>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</si>
  <si>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</si>
  <si>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</si>
  <si>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</si>
  <si>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</si>
  <si>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</si>
  <si>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</si>
  <si>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</si>
  <si>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</si>
  <si>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</si>
  <si>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</si>
  <si>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</si>
  <si>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</si>
  <si>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</si>
  <si>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</si>
  <si>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</si>
  <si>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</si>
  <si>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</si>
  <si>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</si>
  <si>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</si>
  <si>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</si>
  <si>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</si>
  <si>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</si>
  <si>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</si>
  <si>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</si>
  <si>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</si>
  <si>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</si>
  <si>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</si>
  <si>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</si>
  <si>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</si>
  <si>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</si>
  <si>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</si>
  <si>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</si>
  <si>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</si>
  <si>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</si>
  <si>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</si>
  <si>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</si>
  <si>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</si>
  <si>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</si>
  <si>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</si>
  <si>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</si>
  <si>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</si>
  <si>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</si>
  <si>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</si>
  <si>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</si>
  <si>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</si>
  <si>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</si>
  <si>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</si>
  <si>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</si>
  <si>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</si>
  <si>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</si>
  <si>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</si>
  <si>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</si>
  <si>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</si>
  <si>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</si>
  <si>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</si>
  <si>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</si>
  <si>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</si>
  <si>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</si>
  <si>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</si>
  <si>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</si>
  <si>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</si>
  <si>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</si>
  <si>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</si>
  <si>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</si>
  <si>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</si>
  <si>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</si>
  <si>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</si>
  <si>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</si>
  <si>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</si>
  <si>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</si>
  <si>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</si>
  <si>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</si>
  <si>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</si>
  <si>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</si>
  <si>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</si>
  <si>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</si>
  <si>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</si>
  <si>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</si>
  <si>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</si>
  <si>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</si>
  <si>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</si>
  <si>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</si>
  <si>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</si>
  <si>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</si>
  <si>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</si>
  <si>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</si>
  <si>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</si>
  <si>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</si>
  <si>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</si>
  <si>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</si>
  <si>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</si>
  <si>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</si>
  <si>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</si>
  <si>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</si>
  <si>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</si>
  <si>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</si>
  <si>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</si>
  <si>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</si>
  <si>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</si>
  <si>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</si>
  <si>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</si>
  <si>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</si>
  <si>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</si>
  <si>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</si>
  <si>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</si>
  <si>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</si>
  <si>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</si>
  <si>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</si>
  <si>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</si>
  <si>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</si>
  <si>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</si>
  <si>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</si>
  <si>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</si>
  <si>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</si>
  <si>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</si>
  <si>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</si>
  <si>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</si>
  <si>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</si>
  <si>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</si>
  <si>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</si>
  <si>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</si>
  <si>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</si>
  <si>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</si>
  <si>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</si>
  <si>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</si>
  <si>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</si>
  <si>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</si>
  <si>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</si>
  <si>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</si>
  <si>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</si>
  <si>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</si>
  <si>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</si>
  <si>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</si>
  <si>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</si>
  <si>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</si>
  <si>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</si>
  <si>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</si>
  <si>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</si>
  <si>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</si>
  <si>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</si>
  <si>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</si>
  <si>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</si>
  <si>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</si>
  <si>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</si>
  <si>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</si>
  <si>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</si>
  <si>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</si>
  <si>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</si>
  <si>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</si>
  <si>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</si>
  <si>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</si>
  <si>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</si>
  <si>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</si>
  <si>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</si>
  <si>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</si>
  <si>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</si>
  <si>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</si>
  <si>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</si>
  <si>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</si>
  <si>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</si>
  <si>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</si>
  <si>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</si>
  <si>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</si>
  <si>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</si>
  <si>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</si>
  <si>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</si>
  <si>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</si>
  <si>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</si>
  <si>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</si>
  <si>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</si>
  <si>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</si>
  <si>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</si>
  <si>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</si>
  <si>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</si>
  <si>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</si>
  <si>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</si>
  <si>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</si>
  <si>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</si>
  <si>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</si>
  <si>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</si>
  <si>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</si>
  <si>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</si>
  <si>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</si>
  <si>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</si>
  <si>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</si>
  <si>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</si>
  <si>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</si>
  <si>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</si>
  <si>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</si>
  <si>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</si>
  <si>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</si>
  <si>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</si>
  <si>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</si>
  <si>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</si>
  <si>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</si>
  <si>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</si>
  <si>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</si>
  <si>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</si>
  <si>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</si>
  <si>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</si>
  <si>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</si>
  <si>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</si>
  <si>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</si>
  <si>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</si>
  <si>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</si>
  <si>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</si>
  <si>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</si>
  <si>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</si>
  <si>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</si>
  <si>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</si>
  <si>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</si>
  <si>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</si>
  <si>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</si>
  <si>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</si>
  <si>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</si>
  <si>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</si>
  <si>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</si>
  <si>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</si>
  <si>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</si>
  <si>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</si>
  <si>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</si>
  <si>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</si>
  <si>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</si>
  <si>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</si>
  <si>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</si>
  <si>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</si>
  <si>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</si>
  <si>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</si>
  <si>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</si>
  <si>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</si>
  <si>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</si>
  <si>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</si>
  <si>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</si>
  <si>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</si>
  <si>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</si>
  <si>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</si>
  <si>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</si>
  <si>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</si>
  <si>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</si>
  <si>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</si>
  <si>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</si>
  <si>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</si>
  <si>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</si>
  <si>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</si>
  <si>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</si>
  <si>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</si>
  <si>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</si>
  <si>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</si>
  <si>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</si>
  <si>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</si>
  <si>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</si>
  <si>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</si>
  <si>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</si>
  <si>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</si>
  <si>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</si>
  <si>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</si>
  <si>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</si>
  <si>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</si>
  <si>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</si>
  <si>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</si>
  <si>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</si>
  <si>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</si>
  <si>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</si>
  <si>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</si>
  <si>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</si>
  <si>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</si>
  <si>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</si>
  <si>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</si>
  <si>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</si>
  <si>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</si>
  <si>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</si>
  <si>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</si>
  <si>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</si>
  <si>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</si>
  <si>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</si>
  <si>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</si>
  <si>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</si>
  <si>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</si>
  <si>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</si>
  <si>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</si>
  <si>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</si>
  <si>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</si>
  <si>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</si>
  <si>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</si>
  <si>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</si>
  <si>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</si>
  <si>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</si>
  <si>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</si>
  <si>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</si>
  <si>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</si>
  <si>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</si>
  <si>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</si>
  <si>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</si>
  <si>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</si>
  <si>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</si>
  <si>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</si>
  <si>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</si>
  <si>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</si>
  <si>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</si>
  <si>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</si>
  <si>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</si>
  <si>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</si>
  <si>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</si>
  <si>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</si>
  <si>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</si>
  <si>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</si>
  <si>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</si>
  <si>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</si>
  <si>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</si>
  <si>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</si>
  <si>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</si>
  <si>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</si>
  <si>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</si>
  <si>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</si>
  <si>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</si>
  <si>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</si>
  <si>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</si>
  <si>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</si>
  <si>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</si>
  <si>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</si>
  <si>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</si>
  <si>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</si>
  <si>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</si>
  <si>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</si>
  <si>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</si>
  <si>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</si>
  <si>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</si>
  <si>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</si>
  <si>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</si>
  <si>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</si>
  <si>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</si>
  <si>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</si>
  <si>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</si>
  <si>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</si>
  <si>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</si>
  <si>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</si>
  <si>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</si>
  <si>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</si>
  <si>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</si>
  <si>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</si>
  <si>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</si>
  <si>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</si>
  <si>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</si>
  <si>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</si>
  <si>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</si>
  <si>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</si>
  <si>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</si>
  <si>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</si>
  <si>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</si>
  <si>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</si>
  <si>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</si>
  <si>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</si>
  <si>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</si>
  <si>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</si>
  <si>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</si>
  <si>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</si>
  <si>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</si>
  <si>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</si>
  <si>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</si>
  <si>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</si>
  <si>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</si>
  <si>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</si>
  <si>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</si>
  <si>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</si>
  <si>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</si>
  <si>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</si>
  <si>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</si>
  <si>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</si>
  <si>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</si>
  <si>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</si>
  <si>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</si>
  <si>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</si>
  <si>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</si>
  <si>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</si>
  <si>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</si>
  <si>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</si>
  <si>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</si>
  <si>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</si>
  <si>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</si>
  <si>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</si>
  <si>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</si>
  <si>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</si>
  <si>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</si>
  <si>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</si>
  <si>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</si>
  <si>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</si>
  <si>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</si>
  <si>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</si>
  <si>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</si>
  <si>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</si>
  <si>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</si>
  <si>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</si>
  <si>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</si>
  <si>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</si>
  <si>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</si>
  <si>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</si>
  <si>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</si>
  <si>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</si>
  <si>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</si>
  <si>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</si>
  <si>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</si>
  <si>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</si>
  <si>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</si>
  <si>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</si>
  <si>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</si>
  <si>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</si>
  <si>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</si>
  <si>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</si>
  <si>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</si>
  <si>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</si>
  <si>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</si>
  <si>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</si>
  <si>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</si>
  <si>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</si>
  <si>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</si>
  <si>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</si>
  <si>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</si>
  <si>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</si>
  <si>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</si>
  <si>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</si>
  <si>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</si>
  <si>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</si>
  <si>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</si>
  <si>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</si>
  <si>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</si>
  <si>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</si>
  <si>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</si>
  <si>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</si>
  <si>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</si>
  <si>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</si>
  <si>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</si>
  <si>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</si>
  <si>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</si>
  <si>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</si>
  <si>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</si>
  <si>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</si>
  <si>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</si>
  <si>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</si>
  <si>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</si>
  <si>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</si>
  <si>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</si>
  <si>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</si>
  <si>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</si>
  <si>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</si>
  <si>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</si>
  <si>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</si>
  <si>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</si>
  <si>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</si>
  <si>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</si>
  <si>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</si>
  <si>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</si>
  <si>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</si>
  <si>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</si>
  <si>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</si>
  <si>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</si>
  <si>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</si>
  <si>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</si>
  <si>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</si>
  <si>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</si>
  <si>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</si>
  <si>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</si>
  <si>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</si>
  <si>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</si>
  <si>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</si>
  <si>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</si>
  <si>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</si>
  <si>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</si>
  <si>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</si>
  <si>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</si>
  <si>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</si>
  <si>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</si>
  <si>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</si>
  <si>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</si>
  <si>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</si>
  <si>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</si>
  <si>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</si>
  <si>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</si>
  <si>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</si>
  <si>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</si>
  <si>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</si>
  <si>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</si>
  <si>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</si>
  <si>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</si>
  <si>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</si>
  <si>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</si>
  <si>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</si>
  <si>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</si>
  <si>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</si>
  <si>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</si>
  <si>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</si>
  <si>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</si>
  <si>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</si>
  <si>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</si>
  <si>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</si>
  <si>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</si>
  <si>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</si>
  <si>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</si>
  <si>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</si>
  <si>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</si>
  <si>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</si>
  <si>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</si>
  <si>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</si>
  <si>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</si>
  <si>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</si>
  <si>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</si>
  <si>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</si>
  <si>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</si>
  <si>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</si>
  <si>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</si>
  <si>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</si>
  <si>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</si>
  <si>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</si>
  <si>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</si>
  <si>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</si>
  <si>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</si>
  <si>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</si>
  <si>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</si>
  <si>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</si>
  <si>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</si>
  <si>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</si>
  <si>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</si>
  <si>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</si>
  <si>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</si>
  <si>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</si>
  <si>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</si>
  <si>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</si>
  <si>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</si>
  <si>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</si>
  <si>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</si>
  <si>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</si>
  <si>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</si>
  <si>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</si>
  <si>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</si>
  <si>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</si>
  <si>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</si>
  <si>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</si>
  <si>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</si>
  <si>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</si>
  <si>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</si>
  <si>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</si>
  <si>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</si>
  <si>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</si>
  <si>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</si>
  <si>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</si>
  <si>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</si>
  <si>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</si>
  <si>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</si>
  <si>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</si>
  <si>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</si>
  <si>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</si>
  <si>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</si>
  <si>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</si>
  <si>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</si>
  <si>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</si>
  <si>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</si>
  <si>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</si>
  <si>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</si>
  <si>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</si>
  <si>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</si>
  <si>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</si>
  <si>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</si>
  <si>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</si>
  <si>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</si>
  <si>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</si>
  <si>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</si>
  <si>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</si>
  <si>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</si>
  <si>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</si>
  <si>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</si>
  <si>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</si>
  <si>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</si>
  <si>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</si>
  <si>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</si>
  <si>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</si>
  <si>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</si>
  <si>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</si>
  <si>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</si>
  <si>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</si>
  <si>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</si>
  <si>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</si>
  <si>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</si>
  <si>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</si>
  <si>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</si>
  <si>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</si>
  <si>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</si>
  <si>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</si>
  <si>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</si>
  <si>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</si>
  <si>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</si>
  <si>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</si>
  <si>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</si>
  <si>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</si>
  <si>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</si>
  <si>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</si>
  <si>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</si>
  <si>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</si>
  <si>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</si>
  <si>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</si>
  <si>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</si>
  <si>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</si>
  <si>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</si>
  <si>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</si>
  <si>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</si>
  <si>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</si>
  <si>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</si>
  <si>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</si>
  <si>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</si>
  <si>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</si>
  <si>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</si>
  <si>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</si>
  <si>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</si>
  <si>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</si>
  <si>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</si>
  <si>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</si>
  <si>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</si>
  <si>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</si>
  <si>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</si>
  <si>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</si>
  <si>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</si>
  <si>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</si>
  <si>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</si>
  <si>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</si>
  <si>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</si>
  <si>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</si>
  <si>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</si>
  <si>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</si>
  <si>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</si>
  <si>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</si>
  <si>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</si>
  <si>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</si>
  <si>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</si>
  <si>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</si>
  <si>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</si>
  <si>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</si>
  <si>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</si>
  <si>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</si>
  <si>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</si>
  <si>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</si>
  <si>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</si>
  <si>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</si>
  <si>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</si>
  <si>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</si>
  <si>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</si>
  <si>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</si>
  <si>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</si>
  <si>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</si>
  <si>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</si>
  <si>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</si>
  <si>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</si>
  <si>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</si>
  <si>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</si>
  <si>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</si>
  <si>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</si>
  <si>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</si>
  <si>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</si>
  <si>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</si>
  <si>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</si>
  <si>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</si>
  <si>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</si>
  <si>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</si>
  <si>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</si>
  <si>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</si>
  <si>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</si>
  <si>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</si>
  <si>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</si>
  <si>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</si>
  <si>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</si>
  <si>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</si>
  <si>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</si>
  <si>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</si>
  <si>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</si>
  <si>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</si>
  <si>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</si>
  <si>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</si>
  <si>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</si>
  <si>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</si>
  <si>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</si>
  <si>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</si>
  <si>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</si>
  <si>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</si>
  <si>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</si>
  <si>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</si>
  <si>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</si>
  <si>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</si>
  <si>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</si>
  <si>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</si>
  <si>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</si>
  <si>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</si>
  <si>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</si>
  <si>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</si>
  <si>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</si>
  <si>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</si>
  <si>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</si>
  <si>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</si>
  <si>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</si>
  <si>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</si>
  <si>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</si>
  <si>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</si>
  <si>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</si>
  <si>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</si>
  <si>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</si>
  <si>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</si>
  <si>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</si>
  <si>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</si>
  <si>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</si>
  <si>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</si>
  <si>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</si>
  <si>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</si>
  <si>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</si>
  <si>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</si>
  <si>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</si>
  <si>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</si>
  <si>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</si>
  <si>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</si>
  <si>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</si>
  <si>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</si>
  <si>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</si>
  <si>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</si>
  <si>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</si>
  <si>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</si>
  <si>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</si>
  <si>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</si>
  <si>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</si>
  <si>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</si>
  <si>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</si>
  <si>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</si>
  <si>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</si>
  <si>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</si>
  <si>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</si>
  <si>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</si>
  <si>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</si>
  <si>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</si>
  <si>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</si>
  <si>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</si>
  <si>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</si>
  <si>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</si>
  <si>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</si>
  <si>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</si>
  <si>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</si>
  <si>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</si>
  <si>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</si>
  <si>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</si>
  <si>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</si>
  <si>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</si>
  <si>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</si>
  <si>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</si>
  <si>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</si>
  <si>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</si>
  <si>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</si>
  <si>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</si>
  <si>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</si>
  <si>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</si>
  <si>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</si>
  <si>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</si>
  <si>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</si>
  <si>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</si>
  <si>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</si>
  <si>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</si>
  <si>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</si>
  <si>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</si>
  <si>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</si>
  <si>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</si>
  <si>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</si>
  <si>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</si>
  <si>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</si>
  <si>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</si>
  <si>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</si>
  <si>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</si>
  <si>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</si>
  <si>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</si>
  <si>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</si>
  <si>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</si>
  <si>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</si>
  <si>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</si>
  <si>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</si>
  <si>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</si>
  <si>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</si>
  <si>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</si>
  <si>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</si>
  <si>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</si>
  <si>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</si>
  <si>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</si>
  <si>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</si>
  <si>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</si>
  <si>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</si>
  <si>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</si>
  <si>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</si>
  <si>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</si>
  <si>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</si>
  <si>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</si>
  <si>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</si>
  <si>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</si>
  <si>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</si>
  <si>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</si>
  <si>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</si>
  <si>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</si>
  <si>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</si>
  <si>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</si>
  <si>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</si>
  <si>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</si>
  <si>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</si>
  <si>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</si>
  <si>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</si>
  <si>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</si>
  <si>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</si>
  <si>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</si>
  <si>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</si>
  <si>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</si>
  <si>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</si>
  <si>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</si>
  <si>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</si>
  <si>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</si>
  <si>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</si>
  <si>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</si>
  <si>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</si>
  <si>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</si>
  <si>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</si>
  <si>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</si>
  <si>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</si>
  <si>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</si>
  <si>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</si>
  <si>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</si>
  <si>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</si>
  <si>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</si>
  <si>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</si>
  <si>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</si>
  <si>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</si>
  <si>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</si>
  <si>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</si>
  <si>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</si>
  <si>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</si>
  <si>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</si>
  <si>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</si>
  <si>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</si>
  <si>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</si>
  <si>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</si>
  <si>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</si>
  <si>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</si>
  <si>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</si>
  <si>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</si>
  <si>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</si>
  <si>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</si>
  <si>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</si>
  <si>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</si>
  <si>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</si>
  <si>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</si>
  <si>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</si>
  <si>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</si>
  <si>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</si>
  <si>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</si>
  <si>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</si>
  <si>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</si>
  <si>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</si>
  <si>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</si>
  <si>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</si>
  <si>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</si>
  <si>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</si>
  <si>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</si>
  <si>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</si>
  <si>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</si>
  <si>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</si>
  <si>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</si>
  <si>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</si>
  <si>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</si>
  <si>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</si>
  <si>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</si>
  <si>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</si>
  <si>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</si>
  <si>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</si>
  <si>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</si>
  <si>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</si>
  <si>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</si>
  <si>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</si>
  <si>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</si>
  <si>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</si>
  <si>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</si>
  <si>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</si>
  <si>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</si>
  <si>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</si>
  <si>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</si>
  <si>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</si>
  <si>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</si>
  <si>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</si>
  <si>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</si>
  <si>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</si>
  <si>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</si>
  <si>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</si>
  <si>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</si>
  <si>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</si>
  <si>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</si>
  <si>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</si>
  <si>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</si>
  <si>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</si>
  <si>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</si>
  <si>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</si>
  <si>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</si>
  <si>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</si>
  <si>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</si>
  <si>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</si>
  <si>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</si>
  <si>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</si>
  <si>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</si>
  <si>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</si>
  <si>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</si>
  <si>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</si>
  <si>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</si>
  <si>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</si>
  <si>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</si>
  <si>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</si>
  <si>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</si>
  <si>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</si>
  <si>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</si>
  <si>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</si>
  <si>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</si>
  <si>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</si>
  <si>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</si>
  <si>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</si>
  <si>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</si>
  <si>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</si>
  <si>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</si>
  <si>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</si>
  <si>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</si>
  <si>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</si>
  <si>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</si>
  <si>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</si>
  <si>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</si>
  <si>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</si>
  <si>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</si>
  <si>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</si>
  <si>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</si>
  <si>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</si>
  <si>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</si>
  <si>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</si>
  <si>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</si>
  <si>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</si>
  <si>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</si>
  <si>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</si>
  <si>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</si>
  <si>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</si>
  <si>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</si>
  <si>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</si>
  <si>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</si>
  <si>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</si>
  <si>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</si>
  <si>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</si>
  <si>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</si>
  <si>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</si>
  <si>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</si>
  <si>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</si>
  <si>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</si>
  <si>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</si>
  <si>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</si>
  <si>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</si>
  <si>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</si>
  <si>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</si>
  <si>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</si>
  <si>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</si>
  <si>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</si>
  <si>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</si>
  <si>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</si>
  <si>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</si>
  <si>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</si>
  <si>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</si>
  <si>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</si>
  <si>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</si>
  <si>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</si>
  <si>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</si>
  <si>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</si>
  <si>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</si>
  <si>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</si>
  <si>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</si>
  <si>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</si>
  <si>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</si>
  <si>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</si>
  <si>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</si>
  <si>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</si>
  <si>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</si>
  <si>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</si>
  <si>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</si>
  <si>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</si>
  <si>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</si>
  <si>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</si>
  <si>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</si>
  <si>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</si>
  <si>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</si>
  <si>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</si>
  <si>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</si>
  <si>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</si>
  <si>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</si>
  <si>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</si>
  <si>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</si>
  <si>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</si>
  <si>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</si>
  <si>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</si>
  <si>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</si>
  <si>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</si>
  <si>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</si>
  <si>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</si>
  <si>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</si>
  <si>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</si>
  <si>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</si>
  <si>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</si>
  <si>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</si>
  <si>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</si>
  <si>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</si>
  <si>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</si>
  <si>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</si>
  <si>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</si>
  <si>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</si>
  <si>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</si>
  <si>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</si>
  <si>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</si>
  <si>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</si>
  <si>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</si>
  <si>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</si>
  <si>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</si>
  <si>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</si>
  <si>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</si>
  <si>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</si>
  <si>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</si>
  <si>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</si>
  <si>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</si>
  <si>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</si>
  <si>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</si>
  <si>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</si>
  <si>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</si>
  <si>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</si>
  <si>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</si>
  <si>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</si>
  <si>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</si>
  <si>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</si>
  <si>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</si>
  <si>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</si>
  <si>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</si>
  <si>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</si>
  <si>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</si>
  <si>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</si>
  <si>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</si>
  <si>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</si>
  <si>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</si>
  <si>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</si>
  <si>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</si>
  <si>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</si>
  <si>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</si>
  <si>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</si>
  <si>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</si>
  <si>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</si>
  <si>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</si>
  <si>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</si>
  <si>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</si>
  <si>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</si>
  <si>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</si>
  <si>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</si>
  <si>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</si>
  <si>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</si>
  <si>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</si>
  <si>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</si>
  <si>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</si>
  <si>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</si>
  <si>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</si>
  <si>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</si>
  <si>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</si>
  <si>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</si>
  <si>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</si>
  <si>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</si>
  <si>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</si>
  <si>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</si>
  <si>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</si>
  <si>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</si>
  <si>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</si>
  <si>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</si>
  <si>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</si>
  <si>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</si>
  <si>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</si>
  <si>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</si>
  <si>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</si>
  <si>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</si>
  <si>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</si>
  <si>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</si>
  <si>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</si>
  <si>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</si>
  <si>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</si>
  <si>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</si>
  <si>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</si>
  <si>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</si>
  <si>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</si>
  <si>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</si>
  <si>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</si>
  <si>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</si>
  <si>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</si>
  <si>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</si>
  <si>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</si>
  <si>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</si>
  <si>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</si>
  <si>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</si>
  <si>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</si>
  <si>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</si>
  <si>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</si>
  <si>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</si>
  <si>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</si>
  <si>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</si>
  <si>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</si>
  <si>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</si>
  <si>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</si>
  <si>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</si>
  <si>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</si>
  <si>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</si>
  <si>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</si>
  <si>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</si>
  <si>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</si>
  <si>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</si>
  <si>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</si>
  <si>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</si>
  <si>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</si>
  <si>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</si>
  <si>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</si>
  <si>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</si>
  <si>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</si>
  <si>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</si>
  <si>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</si>
  <si>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</si>
  <si>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</si>
  <si>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</si>
  <si>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</si>
  <si>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</si>
  <si>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</si>
  <si>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</si>
  <si>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</si>
  <si>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</si>
  <si>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</si>
  <si>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</si>
  <si>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</si>
  <si>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</si>
  <si>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</si>
  <si>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</si>
  <si>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</si>
  <si>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</si>
  <si>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</si>
  <si>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</si>
  <si>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</si>
  <si>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</si>
  <si>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</si>
  <si>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</si>
  <si>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</si>
  <si>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</si>
  <si>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</si>
  <si>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</si>
  <si>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</si>
  <si>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</si>
  <si>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</si>
  <si>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</si>
  <si>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</si>
  <si>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</si>
  <si>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</si>
  <si>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</si>
  <si>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</si>
  <si>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</si>
  <si>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</si>
  <si>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</si>
  <si>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</si>
  <si>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</si>
  <si>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</si>
  <si>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</si>
  <si>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</si>
  <si>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</si>
  <si>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</si>
  <si>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</si>
  <si>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</si>
  <si>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</si>
  <si>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</si>
  <si>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</si>
  <si>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</si>
  <si>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</si>
  <si>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</si>
  <si>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</si>
  <si>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</si>
  <si>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</si>
  <si>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</si>
  <si>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</si>
  <si>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</si>
  <si>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</si>
  <si>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</si>
  <si>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</si>
  <si>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</si>
  <si>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</si>
  <si>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</si>
  <si>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</si>
  <si>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</si>
  <si>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</si>
  <si>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</si>
  <si>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</si>
  <si>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</si>
  <si>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</si>
  <si>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</si>
  <si>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</si>
  <si>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</si>
  <si>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</si>
  <si>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</si>
  <si>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</si>
  <si>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</si>
  <si>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</si>
  <si>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</si>
  <si>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</si>
  <si>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</si>
  <si>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</si>
  <si>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</si>
  <si>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</si>
  <si>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</si>
  <si>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</si>
  <si>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</si>
  <si>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</si>
  <si>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</si>
  <si>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</si>
  <si>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</si>
  <si>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</si>
  <si>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</si>
  <si>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</si>
  <si>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</si>
  <si>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</si>
  <si>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</si>
  <si>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</si>
  <si>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</si>
  <si>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</si>
  <si>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</si>
  <si>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</si>
  <si>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</si>
  <si>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</si>
  <si>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</si>
  <si>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</si>
  <si>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</si>
  <si>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</si>
  <si>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</si>
  <si>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</si>
  <si>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</si>
  <si>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</si>
  <si>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</si>
  <si>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</si>
  <si>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</si>
  <si>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</si>
  <si>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</si>
  <si>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</si>
  <si>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</si>
  <si>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</si>
  <si>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</si>
  <si>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</si>
  <si>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</si>
  <si>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</si>
  <si>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</si>
  <si>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</si>
  <si>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</si>
  <si>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</si>
  <si>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</si>
  <si>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</si>
  <si>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</si>
  <si>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</si>
  <si>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</si>
  <si>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</si>
  <si>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</si>
  <si>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</si>
  <si>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</si>
  <si>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</si>
  <si>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</si>
  <si>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</si>
  <si>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</si>
  <si>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</si>
  <si>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</si>
  <si>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</si>
  <si>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</si>
  <si>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</si>
  <si>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</si>
  <si>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</si>
  <si>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</si>
  <si>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</si>
  <si>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</si>
  <si>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</si>
  <si>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</si>
  <si>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</si>
  <si>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</si>
  <si>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</si>
  <si>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</si>
  <si>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</si>
  <si>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</si>
  <si>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</si>
  <si>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</si>
  <si>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</si>
  <si>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</si>
  <si>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</si>
  <si>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</si>
  <si>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</si>
  <si>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</si>
  <si>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</si>
  <si>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</si>
  <si>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</si>
  <si>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</si>
  <si>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</si>
  <si>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</si>
  <si>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</si>
  <si>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</si>
  <si>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</si>
  <si>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</si>
  <si>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</si>
  <si>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</si>
  <si>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</si>
  <si>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</si>
  <si>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</si>
  <si>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</si>
  <si>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</si>
  <si>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</si>
  <si>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</si>
  <si>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</si>
  <si>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</si>
  <si>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</si>
  <si>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</si>
  <si>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</si>
  <si>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</si>
  <si>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</si>
  <si>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</si>
  <si>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</si>
  <si>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</si>
  <si>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</si>
  <si>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</si>
  <si>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</si>
  <si>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</si>
  <si>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</si>
  <si>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</si>
  <si>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</si>
  <si>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</si>
  <si>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</si>
  <si>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</si>
  <si>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</si>
  <si>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</si>
  <si>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</si>
  <si>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</si>
  <si>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</si>
  <si>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</si>
  <si>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</si>
  <si>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</si>
  <si>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</si>
  <si>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</si>
  <si>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</si>
  <si>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</si>
  <si>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</si>
  <si>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</si>
  <si>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</si>
  <si>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</si>
  <si>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</si>
  <si>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</si>
  <si>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</si>
  <si>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</si>
  <si>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</si>
  <si>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</si>
  <si>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</si>
  <si>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</si>
  <si>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</si>
  <si>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</si>
  <si>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</si>
  <si>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</si>
  <si>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</si>
  <si>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</si>
  <si>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</si>
  <si>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</si>
  <si>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</si>
  <si>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</si>
  <si>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</si>
  <si>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</si>
  <si>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</si>
  <si>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</si>
  <si>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</si>
  <si>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</si>
  <si>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</si>
  <si>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</si>
  <si>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</si>
  <si>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</si>
  <si>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</si>
  <si>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</si>
  <si>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</si>
  <si>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</si>
  <si>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</si>
  <si>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</si>
  <si>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</si>
  <si>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</si>
  <si>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</si>
  <si>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</si>
  <si>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</si>
  <si>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</si>
  <si>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</si>
  <si>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</si>
  <si>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</si>
  <si>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</si>
  <si>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</si>
  <si>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</si>
  <si>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</si>
  <si>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</si>
  <si>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</si>
  <si>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</si>
  <si>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</si>
  <si>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</si>
  <si>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</si>
  <si>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</si>
  <si>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</si>
  <si>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</si>
  <si>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</si>
  <si>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</si>
  <si>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</si>
  <si>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</si>
  <si>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</si>
  <si>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</si>
  <si>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</si>
  <si>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</si>
  <si>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</si>
  <si>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</si>
  <si>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</si>
  <si>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</si>
  <si>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</si>
  <si>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</si>
  <si>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</si>
  <si>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</si>
  <si>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</si>
  <si>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</si>
  <si>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</si>
  <si>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</si>
  <si>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</si>
  <si>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</si>
  <si>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</si>
  <si>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</si>
  <si>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</si>
  <si>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</si>
  <si>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</si>
  <si>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</si>
  <si>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</si>
  <si>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</si>
  <si>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</si>
  <si>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</si>
  <si>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</si>
  <si>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</si>
  <si>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</si>
  <si>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</si>
  <si>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</si>
  <si>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</si>
  <si>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</si>
  <si>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</si>
  <si>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</si>
  <si>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</si>
  <si>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</si>
  <si>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</si>
  <si>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</si>
  <si>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</si>
  <si>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</si>
  <si>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</si>
  <si>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</si>
  <si>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</si>
  <si>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</si>
  <si>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</si>
  <si>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</si>
  <si>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</si>
  <si>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</si>
  <si>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</si>
  <si>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</si>
  <si>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</si>
  <si>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</si>
  <si>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</si>
  <si>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</si>
  <si>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</si>
  <si>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</si>
  <si>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</si>
  <si>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</si>
  <si>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</si>
  <si>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</si>
  <si>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</si>
  <si>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</si>
  <si>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</si>
  <si>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</si>
  <si>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</si>
  <si>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</si>
  <si>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</si>
  <si>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</si>
  <si>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</si>
  <si>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</si>
  <si>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</si>
  <si>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</si>
  <si>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</si>
  <si>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</si>
  <si>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</si>
  <si>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</si>
  <si>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</si>
  <si>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</si>
  <si>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</si>
  <si>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</si>
  <si>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</si>
  <si>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</si>
  <si>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</si>
  <si>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</si>
  <si>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</si>
  <si>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</si>
  <si>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</si>
  <si>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</si>
  <si>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</si>
  <si>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</si>
  <si>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</si>
  <si>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</si>
  <si>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</si>
  <si>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</si>
  <si>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</si>
  <si>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</si>
  <si>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</si>
  <si>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</si>
  <si>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</si>
  <si>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</si>
  <si>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</si>
  <si>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</si>
  <si>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</si>
  <si>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</si>
  <si>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</si>
  <si>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</si>
  <si>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</si>
  <si>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</si>
  <si>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</si>
  <si>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</si>
  <si>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</si>
  <si>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</si>
  <si>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</si>
  <si>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</si>
  <si>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</si>
  <si>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</si>
  <si>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</si>
  <si>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</si>
  <si>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</si>
  <si>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</si>
  <si>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</si>
  <si>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</si>
  <si>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</si>
  <si>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</si>
  <si>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</si>
  <si>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</si>
  <si>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</si>
  <si>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</si>
  <si>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</si>
  <si>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</si>
  <si>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</si>
  <si>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</si>
  <si>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</si>
  <si>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</si>
  <si>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</si>
  <si>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</si>
  <si>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</si>
  <si>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</si>
  <si>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</si>
  <si>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</si>
  <si>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</si>
  <si>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</si>
  <si>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</si>
  <si>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</si>
  <si>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</si>
  <si>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</si>
  <si>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</si>
  <si>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</si>
  <si>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</si>
  <si>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</si>
  <si>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</si>
  <si>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</si>
  <si>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</si>
  <si>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</si>
  <si>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</si>
  <si>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</si>
  <si>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</si>
  <si>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</si>
  <si>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</si>
  <si>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</si>
  <si>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</si>
  <si>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</si>
  <si>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</si>
  <si>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</si>
  <si>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</si>
  <si>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</si>
  <si>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</si>
  <si>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</si>
  <si>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</si>
  <si>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</si>
  <si>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</si>
  <si>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</si>
  <si>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</si>
  <si>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</si>
  <si>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</si>
  <si>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</si>
  <si>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</si>
  <si>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</si>
  <si>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</si>
  <si>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</si>
  <si>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</si>
  <si>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</si>
  <si>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</si>
  <si>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</si>
  <si>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</si>
  <si>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</si>
  <si>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</si>
  <si>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</si>
  <si>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</si>
  <si>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</si>
  <si>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</si>
  <si>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</si>
  <si>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</si>
  <si>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</si>
  <si>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</si>
  <si>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</si>
  <si>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</si>
  <si>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</si>
  <si>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</si>
  <si>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</si>
  <si>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</si>
  <si>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</si>
  <si>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</si>
  <si>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</si>
  <si>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</si>
  <si>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</si>
  <si>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</si>
  <si>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</si>
  <si>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</si>
  <si>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</si>
  <si>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</si>
  <si>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</si>
  <si>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</si>
  <si>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</si>
  <si>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</si>
  <si>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</si>
  <si>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</si>
  <si>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</si>
  <si>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</si>
  <si>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</si>
  <si>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</si>
  <si>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</si>
  <si>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</si>
  <si>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</si>
  <si>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</si>
  <si>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</si>
  <si>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</si>
  <si>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</si>
  <si>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</si>
  <si>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</si>
  <si>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</si>
  <si>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</si>
  <si>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</si>
  <si>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</si>
  <si>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</si>
  <si>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</si>
  <si>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</si>
  <si>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</si>
  <si>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</si>
  <si>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</si>
  <si>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</si>
  <si>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</si>
  <si>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</si>
  <si>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</si>
  <si>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</si>
  <si>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</si>
  <si>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</si>
  <si>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</si>
  <si>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</si>
  <si>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</si>
  <si>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</si>
  <si>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</si>
  <si>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</si>
  <si>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</si>
  <si>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</si>
  <si>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</si>
  <si>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</si>
  <si>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</si>
  <si>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</si>
  <si>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</si>
  <si>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</si>
  <si>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</si>
  <si>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</si>
  <si>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</si>
  <si>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</si>
  <si>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</si>
  <si>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</si>
  <si>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</si>
  <si>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</si>
  <si>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</si>
  <si>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</si>
  <si>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</si>
  <si>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</si>
  <si>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</si>
  <si>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</si>
  <si>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</si>
  <si>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</si>
  <si>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</si>
  <si>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</si>
  <si>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</si>
  <si>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</si>
  <si>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</si>
  <si>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</si>
  <si>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</si>
  <si>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</si>
  <si>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</si>
  <si>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</si>
  <si>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</si>
  <si>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</si>
  <si>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</si>
  <si>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</si>
  <si>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</si>
  <si>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</si>
  <si>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</si>
  <si>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</si>
  <si>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</si>
  <si>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</si>
  <si>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</si>
  <si>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</si>
  <si>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</si>
  <si>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</si>
  <si>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</si>
  <si>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</si>
  <si>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</si>
  <si>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</si>
  <si>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</si>
  <si>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</si>
  <si>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</si>
  <si>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</si>
  <si>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</si>
  <si>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</si>
  <si>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</si>
  <si>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</si>
  <si>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</si>
  <si>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</si>
  <si>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</si>
  <si>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</si>
  <si>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</si>
  <si>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</si>
  <si>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</si>
  <si>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</si>
  <si>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</si>
  <si>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</si>
  <si>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</si>
  <si>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</si>
  <si>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</si>
  <si>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</si>
  <si>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</si>
  <si>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</si>
  <si>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</si>
  <si>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</si>
  <si>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</si>
  <si>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</si>
  <si>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</si>
  <si>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</si>
  <si>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</si>
  <si>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</si>
  <si>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</si>
  <si>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</si>
  <si>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</si>
  <si>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</si>
  <si>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</si>
  <si>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</si>
  <si>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</si>
  <si>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</si>
  <si>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</si>
  <si>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</si>
  <si>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</si>
  <si>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</si>
  <si>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</si>
  <si>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</si>
  <si>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</si>
  <si>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</si>
  <si>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</si>
  <si>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</si>
  <si>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</si>
  <si>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</si>
  <si>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</si>
  <si>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</si>
  <si>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</si>
  <si>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</si>
  <si>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</si>
  <si>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</si>
  <si>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</si>
  <si>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</si>
  <si>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</si>
  <si>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</si>
  <si>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</si>
  <si>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</si>
  <si>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</si>
  <si>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</si>
  <si>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</si>
  <si>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</si>
  <si>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</si>
  <si>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</si>
  <si>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</si>
  <si>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</si>
  <si>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</si>
  <si>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</si>
  <si>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</si>
  <si>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</si>
  <si>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</si>
  <si>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</si>
  <si>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</si>
  <si>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</si>
  <si>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</si>
  <si>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</si>
  <si>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</si>
  <si>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</si>
  <si>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</si>
  <si>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</si>
  <si>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</si>
  <si>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</si>
  <si>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</si>
  <si>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</si>
  <si>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</si>
  <si>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</si>
  <si>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</si>
  <si>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</si>
  <si>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</si>
  <si>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</si>
  <si>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</si>
  <si>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</si>
  <si>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</si>
  <si>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</si>
  <si>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</si>
  <si>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</si>
  <si>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</si>
  <si>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</si>
  <si>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</si>
  <si>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</si>
  <si>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</si>
  <si>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</si>
  <si>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</si>
  <si>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</si>
  <si>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</si>
  <si>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</si>
  <si>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</si>
  <si>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</si>
  <si>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</si>
  <si>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</si>
  <si>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</si>
  <si>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</si>
  <si>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</si>
  <si>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</si>
  <si>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</si>
  <si>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</si>
  <si>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</si>
  <si>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</si>
  <si>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</si>
  <si>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</si>
  <si>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</si>
  <si>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</si>
  <si>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</si>
  <si>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</si>
  <si>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</si>
  <si>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</si>
  <si>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</si>
  <si>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</si>
  <si>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</si>
  <si>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</si>
  <si>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</si>
  <si>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</si>
  <si>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</si>
  <si>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</si>
  <si>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</si>
  <si>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</si>
  <si>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</si>
  <si>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</si>
  <si>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</si>
  <si>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</si>
  <si>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</si>
  <si>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</si>
  <si>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</si>
  <si>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</si>
  <si>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</si>
  <si>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</si>
  <si>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</si>
  <si>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</si>
  <si>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</si>
  <si>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</si>
  <si>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</si>
  <si>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</si>
  <si>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</si>
  <si>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</si>
  <si>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</si>
  <si>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</si>
  <si>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</si>
  <si>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</si>
  <si>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</si>
  <si>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</si>
  <si>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</si>
  <si>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</si>
  <si>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</si>
  <si>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</si>
  <si>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</si>
  <si>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</si>
  <si>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</si>
  <si>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</si>
  <si>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</si>
  <si>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</si>
  <si>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</si>
  <si>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</si>
  <si>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</si>
  <si>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</si>
  <si>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</si>
  <si>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</si>
  <si>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</si>
  <si>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</si>
  <si>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</si>
  <si>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</si>
  <si>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</si>
  <si>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</si>
  <si>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</si>
  <si>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</si>
  <si>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</si>
  <si>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</si>
  <si>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</si>
  <si>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</si>
  <si>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</si>
  <si>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</si>
  <si>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</si>
  <si>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</si>
  <si>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</si>
  <si>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</si>
  <si>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</si>
  <si>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</si>
  <si>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</si>
  <si>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</si>
  <si>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</si>
  <si>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</si>
  <si>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</si>
  <si>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</si>
  <si>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</si>
  <si>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</si>
  <si>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</si>
  <si>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</si>
  <si>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</si>
  <si>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</si>
  <si>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</si>
  <si>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</si>
  <si>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</si>
  <si>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</si>
  <si>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</si>
  <si>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</si>
  <si>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</si>
  <si>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</si>
  <si>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</si>
  <si>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</si>
  <si>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</si>
  <si>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</si>
  <si>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</si>
  <si>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</si>
  <si>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</si>
  <si>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</si>
  <si>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</si>
  <si>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</si>
  <si>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</si>
  <si>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</si>
  <si>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</si>
  <si>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</si>
  <si>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</si>
  <si>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</si>
  <si>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</si>
  <si>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</si>
  <si>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</si>
  <si>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</si>
  <si>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</si>
  <si>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</si>
  <si>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</si>
  <si>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</si>
  <si>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</si>
  <si>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</si>
  <si>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</si>
  <si>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</si>
  <si>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</si>
  <si>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</si>
  <si>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</si>
  <si>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</si>
  <si>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</si>
  <si>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</si>
  <si>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</si>
  <si>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</si>
  <si>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</si>
  <si>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</si>
  <si>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</si>
  <si>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</si>
  <si>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</si>
  <si>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</si>
  <si>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</si>
  <si>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</si>
  <si>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</si>
  <si>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</si>
  <si>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</si>
  <si>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</si>
  <si>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</si>
  <si>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</si>
  <si>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</si>
  <si>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</si>
  <si>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</si>
  <si>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</si>
  <si>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</si>
  <si>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</si>
  <si>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</si>
  <si>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</si>
  <si>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</si>
  <si>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</si>
  <si>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</si>
  <si>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</si>
  <si>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</si>
  <si>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</si>
  <si>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</si>
  <si>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</si>
  <si>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</si>
  <si>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</si>
  <si>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</si>
  <si>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</si>
  <si>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</si>
  <si>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</si>
  <si>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</si>
  <si>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</si>
  <si>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</si>
  <si>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</si>
  <si>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</si>
  <si>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</si>
  <si>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</si>
  <si>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</si>
  <si>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</si>
  <si>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</si>
  <si>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</si>
  <si>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</si>
  <si>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</si>
  <si>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</si>
  <si>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</si>
  <si>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</si>
  <si>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</si>
  <si>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</si>
  <si>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</si>
  <si>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</si>
  <si>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</si>
  <si>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</si>
  <si>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</si>
  <si>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</si>
  <si>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</si>
  <si>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</si>
  <si>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</si>
  <si>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</si>
  <si>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</si>
  <si>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</si>
  <si>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</si>
  <si>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</si>
  <si>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</si>
  <si>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</si>
  <si>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</si>
  <si>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</si>
  <si>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</si>
  <si>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</si>
  <si>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</si>
  <si>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</si>
  <si>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</si>
  <si>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</si>
  <si>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</si>
  <si>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</si>
  <si>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</si>
  <si>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</si>
  <si>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</si>
  <si>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</si>
  <si>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</si>
  <si>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</si>
  <si>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</si>
  <si>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</si>
  <si>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</si>
  <si>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</si>
  <si>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</si>
  <si>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</si>
  <si>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</si>
  <si>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</si>
  <si>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</si>
  <si>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</si>
  <si>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</si>
  <si>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</si>
  <si>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</si>
  <si>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</si>
  <si>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</si>
  <si>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</si>
  <si>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</si>
  <si>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</si>
  <si>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</si>
  <si>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</si>
  <si>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</si>
  <si>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</si>
  <si>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</si>
  <si>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</si>
  <si>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</si>
  <si>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</si>
  <si>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</si>
  <si>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</si>
  <si>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</si>
  <si>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</si>
  <si>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</si>
  <si>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</si>
  <si>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</si>
  <si>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</si>
  <si>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</si>
  <si>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</si>
  <si>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</si>
  <si>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</si>
  <si>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</si>
  <si>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</si>
  <si>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</si>
  <si>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</si>
  <si>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</si>
  <si>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</si>
  <si>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</si>
  <si>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</si>
  <si>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</si>
  <si>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</si>
  <si>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</si>
  <si>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</si>
  <si>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</si>
  <si>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</si>
  <si>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</si>
  <si>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</si>
  <si>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</si>
  <si>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</si>
  <si>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</si>
  <si>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</si>
  <si>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</si>
  <si>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</si>
  <si>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</si>
  <si>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</si>
  <si>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</si>
  <si>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</si>
  <si>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</si>
  <si>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</si>
  <si>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</si>
  <si>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</si>
  <si>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</si>
  <si>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</si>
  <si>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</si>
  <si>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</si>
  <si>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</si>
  <si>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</si>
  <si>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</si>
  <si>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</si>
  <si>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</si>
  <si>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</si>
  <si>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</si>
  <si>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</si>
  <si>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</si>
  <si>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</si>
  <si>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</si>
  <si>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</si>
  <si>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</si>
  <si>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</si>
  <si>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</si>
  <si>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</si>
  <si>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</si>
  <si>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</si>
  <si>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</si>
  <si>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</si>
  <si>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</si>
  <si>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</si>
  <si>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</si>
  <si>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</si>
  <si>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</si>
  <si>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</si>
  <si>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</si>
  <si>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</si>
  <si>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</si>
  <si>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</si>
  <si>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</si>
  <si>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</si>
  <si>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</si>
  <si>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</si>
  <si>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</si>
  <si>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</si>
  <si>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</si>
  <si>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</si>
  <si>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</si>
  <si>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</si>
  <si>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</si>
  <si>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</si>
  <si>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</si>
  <si>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</si>
  <si>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</si>
  <si>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</si>
  <si>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</si>
  <si>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</si>
  <si>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</si>
  <si>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</si>
  <si>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</si>
  <si>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</si>
  <si>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</si>
  <si>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</si>
  <si>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</si>
  <si>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</si>
  <si>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</si>
  <si>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</si>
  <si>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</si>
  <si>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</si>
  <si>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</si>
  <si>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</si>
  <si>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</si>
  <si>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</si>
  <si>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</si>
  <si>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</si>
  <si>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</si>
  <si>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</si>
  <si>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</si>
  <si>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</si>
  <si>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</si>
  <si>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</si>
  <si>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</si>
  <si>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</si>
  <si>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</si>
  <si>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</si>
  <si>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</si>
  <si>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</si>
  <si>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</si>
  <si>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</si>
  <si>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</si>
  <si>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</si>
  <si>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</si>
  <si>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</si>
  <si>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</si>
  <si>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</si>
  <si>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</si>
  <si>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</si>
  <si>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</si>
  <si>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</si>
  <si>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</si>
  <si>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</si>
  <si>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</si>
  <si>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</si>
  <si>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</si>
  <si>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</si>
  <si>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</si>
  <si>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</si>
  <si>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</si>
  <si>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</si>
  <si>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</si>
  <si>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</si>
  <si>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</si>
  <si>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</si>
  <si>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</si>
  <si>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</si>
  <si>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</si>
  <si>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</si>
  <si>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</si>
  <si>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</si>
  <si>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</si>
  <si>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</si>
  <si>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</si>
  <si>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</si>
  <si>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</si>
  <si>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</si>
  <si>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</si>
  <si>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</si>
  <si>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</si>
  <si>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</si>
  <si>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</si>
  <si>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</si>
  <si>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</si>
  <si>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</si>
  <si>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</si>
  <si>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</si>
  <si>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</si>
  <si>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</si>
  <si>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</si>
  <si>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</si>
  <si>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</si>
  <si>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</si>
  <si>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</si>
  <si>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</si>
  <si>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</si>
  <si>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</si>
  <si>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</si>
  <si>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</si>
  <si>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</si>
  <si>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</si>
  <si>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</si>
  <si>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</si>
  <si>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</si>
  <si>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</si>
  <si>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</si>
  <si>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</si>
  <si>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</si>
  <si>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</si>
  <si>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</si>
  <si>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</si>
  <si>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</si>
  <si>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</si>
  <si>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</si>
  <si>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</si>
  <si>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</si>
  <si>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</si>
  <si>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</si>
  <si>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</si>
  <si>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</si>
  <si>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</si>
  <si>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</si>
  <si>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</si>
  <si>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</si>
  <si>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</si>
  <si>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</si>
  <si>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</si>
  <si>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</si>
  <si>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</si>
  <si>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</si>
  <si>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</si>
  <si>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</si>
  <si>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</si>
  <si>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</si>
  <si>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</si>
  <si>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</si>
  <si>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</si>
  <si>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</si>
  <si>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</si>
  <si>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</si>
  <si>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</si>
  <si>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</si>
  <si>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</si>
  <si>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</si>
  <si>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</si>
  <si>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</si>
  <si>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</si>
  <si>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</si>
  <si>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</si>
  <si>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</si>
  <si>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</si>
  <si>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</si>
  <si>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</si>
  <si>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</si>
  <si>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</si>
  <si>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</si>
  <si>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</si>
  <si>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</si>
  <si>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</si>
  <si>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</si>
  <si>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</si>
  <si>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</si>
  <si>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</si>
  <si>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</si>
  <si>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</si>
  <si>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</si>
  <si>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</si>
  <si>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</si>
  <si>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</si>
  <si>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</si>
  <si>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</si>
  <si>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</si>
  <si>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</si>
  <si>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</si>
  <si>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</si>
  <si>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</si>
  <si>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</si>
  <si>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</si>
  <si>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</si>
  <si>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</si>
  <si>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</si>
  <si>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</si>
  <si>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</si>
  <si>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</si>
  <si>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</si>
  <si>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</si>
  <si>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</si>
  <si>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</si>
  <si>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</si>
  <si>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</si>
  <si>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</si>
  <si>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</si>
  <si>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</si>
  <si>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</si>
  <si>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</si>
  <si>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</si>
  <si>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</si>
  <si>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</si>
  <si>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</si>
  <si>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</si>
  <si>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</si>
  <si>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</si>
  <si>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</si>
  <si>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</si>
  <si>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</si>
  <si>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</si>
  <si>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</si>
  <si>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</si>
  <si>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</si>
  <si>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</si>
  <si>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</si>
  <si>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</si>
  <si>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</si>
  <si>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</si>
  <si>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</si>
  <si>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</si>
  <si>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</si>
  <si>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</si>
  <si>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</si>
  <si>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</si>
  <si>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</si>
  <si>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</si>
  <si>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</si>
  <si>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</si>
  <si>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</si>
  <si>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</si>
  <si>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</si>
  <si>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</si>
  <si>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</si>
  <si>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</si>
  <si>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</si>
  <si>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</si>
  <si>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</si>
  <si>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</si>
  <si>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</si>
  <si>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</si>
  <si>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</si>
  <si>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</si>
  <si>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</si>
  <si>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</si>
  <si>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</si>
  <si>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</si>
  <si>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</si>
  <si>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</si>
  <si>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</si>
  <si>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</si>
  <si>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</si>
  <si>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</si>
  <si>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</si>
  <si>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</si>
  <si>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</si>
  <si>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</si>
  <si>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</si>
  <si>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</si>
  <si>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</si>
  <si>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</si>
  <si>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</si>
  <si>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</si>
  <si>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</si>
  <si>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</si>
  <si>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</si>
  <si>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</si>
  <si>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</si>
  <si>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</si>
  <si>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</si>
  <si>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</si>
  <si>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</si>
  <si>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</si>
  <si>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</si>
  <si>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</si>
  <si>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</si>
  <si>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</si>
  <si>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</si>
  <si>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</si>
  <si>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</si>
  <si>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</si>
  <si>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</si>
  <si>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</si>
  <si>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</si>
  <si>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</si>
  <si>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</si>
  <si>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</si>
  <si>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</si>
  <si>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</si>
  <si>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</si>
  <si>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</si>
  <si>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</si>
  <si>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</si>
  <si>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</si>
  <si>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</si>
  <si>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</si>
  <si>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</si>
  <si>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</si>
  <si>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</si>
  <si>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</si>
  <si>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</si>
  <si>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</si>
  <si>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</si>
  <si>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</si>
  <si>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</si>
  <si>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</si>
  <si>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</si>
  <si>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</si>
  <si>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</si>
  <si>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</si>
  <si>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</si>
  <si>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</si>
  <si>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</si>
  <si>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</si>
  <si>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</si>
  <si>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</si>
  <si>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</si>
  <si>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</si>
  <si>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</si>
  <si>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</si>
  <si>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</si>
  <si>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</si>
  <si>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</si>
  <si>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</si>
  <si>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</si>
  <si>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</si>
  <si>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</si>
  <si>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</si>
  <si>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</si>
  <si>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</si>
  <si>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</si>
  <si>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</si>
  <si>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</si>
  <si>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</si>
  <si>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</si>
  <si>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</si>
  <si>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</si>
  <si>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</si>
  <si>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</si>
  <si>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</si>
  <si>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</si>
  <si>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</si>
  <si>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</si>
  <si>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</si>
  <si>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</si>
  <si>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</si>
  <si>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</si>
  <si>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</si>
  <si>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</si>
  <si>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</si>
  <si>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</si>
  <si>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</si>
  <si>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</si>
  <si>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</si>
  <si>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</si>
  <si>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</si>
  <si>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</si>
  <si>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</si>
  <si>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</si>
  <si>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</si>
  <si>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</si>
  <si>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</si>
  <si>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</si>
  <si>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</si>
  <si>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</si>
  <si>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</si>
  <si>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</si>
  <si>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</si>
  <si>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</si>
  <si>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</si>
  <si>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</si>
  <si>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</si>
  <si>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</si>
  <si>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</si>
  <si>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</si>
  <si>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</si>
  <si>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</si>
  <si>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</si>
  <si>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</si>
  <si>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</si>
  <si>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</si>
  <si>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</si>
  <si>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</si>
  <si>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</si>
  <si>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</si>
  <si>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</si>
  <si>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</si>
  <si>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</si>
  <si>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</si>
  <si>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</si>
  <si>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</si>
  <si>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</si>
  <si>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</si>
  <si>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</si>
  <si>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</si>
  <si>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</si>
  <si>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</si>
  <si>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</si>
  <si>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</si>
  <si>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</si>
  <si>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</si>
  <si>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</si>
  <si>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</si>
  <si>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</si>
  <si>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</si>
  <si>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</si>
  <si>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</si>
  <si>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</si>
  <si>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</si>
  <si>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</si>
  <si>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</si>
  <si>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</si>
  <si>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</si>
  <si>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</si>
  <si>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</si>
  <si>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</si>
  <si>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</si>
  <si>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</si>
  <si>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</si>
  <si>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</si>
  <si>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</si>
  <si>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</si>
  <si>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</si>
  <si>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</si>
  <si>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</si>
  <si>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</si>
  <si>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</si>
  <si>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</si>
  <si>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</si>
  <si>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</si>
  <si>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</si>
  <si>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</si>
  <si>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</si>
  <si>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</si>
  <si>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</si>
  <si>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</si>
  <si>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</si>
  <si>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</si>
  <si>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</si>
  <si>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</si>
  <si>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</si>
  <si>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</si>
  <si>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</si>
  <si>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</si>
  <si>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</si>
  <si>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</si>
  <si>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</si>
  <si>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</si>
  <si>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</si>
  <si>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</si>
  <si>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</si>
  <si>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</si>
  <si>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</si>
  <si>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</si>
  <si>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</si>
  <si>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</si>
  <si>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</si>
  <si>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</si>
  <si>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</si>
  <si>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</si>
  <si>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</si>
  <si>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</si>
  <si>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</si>
  <si>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</si>
  <si>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</si>
  <si>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</si>
  <si>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</si>
  <si>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</si>
  <si>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</si>
  <si>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</si>
  <si>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</si>
  <si>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</si>
  <si>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</si>
  <si>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</si>
  <si>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</si>
  <si>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</si>
  <si>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</si>
  <si>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</si>
  <si>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</si>
  <si>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</si>
  <si>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</si>
  <si>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</si>
  <si>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</si>
  <si>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</si>
  <si>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</si>
  <si>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</si>
  <si>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</si>
  <si>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</si>
  <si>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</si>
  <si>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</si>
  <si>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</si>
  <si>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</si>
  <si>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</si>
  <si>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</si>
  <si>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</si>
  <si>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</si>
  <si>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</si>
  <si>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</si>
  <si>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</si>
  <si>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</si>
  <si>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</si>
  <si>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</si>
  <si>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</si>
  <si>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</si>
  <si>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</si>
  <si>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</si>
  <si>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</si>
  <si>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</si>
  <si>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</si>
  <si>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</si>
  <si>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</si>
  <si>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</si>
  <si>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</si>
  <si>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</si>
  <si>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</si>
  <si>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</si>
  <si>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</si>
  <si>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</si>
  <si>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</si>
  <si>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</si>
  <si>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</si>
  <si>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</si>
  <si>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</si>
  <si>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</si>
  <si>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</si>
  <si>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</si>
  <si>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</si>
  <si>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</si>
  <si>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</si>
  <si>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</si>
  <si>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</si>
  <si>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</si>
  <si>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</si>
  <si>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</si>
  <si>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</si>
  <si>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</si>
  <si>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</si>
  <si>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</si>
  <si>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</si>
  <si>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</si>
  <si>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</si>
  <si>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</si>
  <si>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</si>
  <si>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</si>
  <si>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</si>
  <si>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</si>
  <si>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</si>
  <si>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</si>
  <si>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</si>
  <si>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</si>
  <si>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</si>
  <si>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</si>
  <si>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</si>
  <si>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</si>
  <si>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</si>
  <si>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</si>
  <si>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</si>
  <si>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</si>
  <si>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</si>
  <si>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</si>
  <si>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</si>
  <si>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</si>
  <si>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</si>
  <si>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</si>
  <si>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</si>
  <si>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</si>
  <si>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</si>
  <si>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</si>
  <si>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</si>
  <si>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</si>
  <si>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</si>
  <si>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</si>
  <si>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</si>
  <si>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</si>
  <si>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</si>
  <si>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</si>
  <si>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</si>
  <si>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</si>
  <si>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</si>
  <si>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</si>
  <si>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</si>
  <si>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</si>
  <si>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</si>
  <si>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</si>
  <si>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</si>
  <si>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</si>
  <si>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</si>
  <si>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</si>
  <si>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</si>
  <si>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</si>
  <si>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</si>
  <si>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</si>
  <si>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</si>
  <si>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</si>
  <si>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</si>
  <si>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</si>
  <si>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</si>
  <si>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</si>
  <si>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</si>
  <si>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</si>
  <si>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</si>
  <si>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</si>
  <si>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</si>
  <si>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</si>
  <si>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</si>
  <si>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</si>
  <si>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</si>
  <si>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</si>
  <si>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</si>
  <si>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</si>
  <si>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</si>
  <si>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</si>
  <si>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</si>
  <si>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</si>
  <si>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</si>
  <si>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</si>
  <si>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</si>
  <si>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</si>
  <si>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</si>
  <si>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</si>
  <si>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</si>
  <si>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</si>
  <si>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</si>
  <si>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</si>
  <si>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</si>
  <si>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</si>
  <si>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</si>
  <si>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</si>
  <si>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</si>
  <si>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</si>
  <si>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</si>
  <si>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</si>
  <si>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</si>
  <si>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</si>
  <si>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</si>
  <si>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</si>
  <si>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</si>
  <si>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</si>
  <si>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</si>
  <si>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</si>
  <si>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</si>
  <si>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</si>
  <si>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</si>
  <si>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</si>
  <si>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</si>
  <si>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</si>
  <si>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</si>
  <si>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</si>
  <si>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</si>
  <si>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</si>
  <si>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</si>
  <si>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</si>
  <si>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</si>
  <si>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</si>
  <si>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</si>
  <si>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</si>
  <si>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</si>
  <si>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</si>
  <si>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</si>
  <si>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</si>
  <si>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</si>
  <si>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</si>
  <si>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</si>
  <si>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</si>
  <si>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</si>
  <si>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</si>
  <si>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</si>
  <si>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</si>
  <si>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</si>
  <si>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</si>
  <si>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</si>
  <si>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</si>
  <si>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</si>
  <si>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</si>
  <si>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</si>
  <si>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</si>
  <si>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</si>
  <si>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</si>
  <si>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</si>
  <si>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</si>
  <si>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</si>
  <si>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</si>
  <si>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</si>
  <si>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</si>
  <si>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</si>
  <si>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</si>
  <si>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</si>
  <si>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</si>
  <si>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</si>
  <si>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</si>
  <si>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</si>
  <si>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</si>
  <si>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</si>
  <si>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</si>
  <si>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</si>
  <si>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</si>
  <si>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</si>
  <si>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</si>
  <si>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</si>
  <si>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</si>
  <si>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</si>
  <si>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</si>
  <si>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</si>
  <si>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</si>
  <si>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</si>
  <si>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</si>
  <si>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</si>
  <si>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</si>
  <si>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</si>
  <si>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</si>
  <si>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</si>
  <si>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</si>
  <si>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</si>
  <si>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</si>
  <si>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</si>
  <si>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</si>
  <si>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</si>
  <si>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</si>
  <si>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</si>
  <si>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</si>
  <si>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</si>
  <si>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</si>
  <si>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</si>
  <si>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</si>
  <si>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</si>
  <si>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</si>
  <si>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</si>
  <si>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</si>
  <si>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</si>
  <si>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</si>
  <si>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</si>
  <si>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</si>
  <si>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</si>
  <si>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</si>
  <si>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</si>
  <si>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</si>
  <si>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</si>
  <si>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</si>
  <si>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</si>
  <si>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</si>
  <si>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</si>
  <si>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</si>
  <si>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</si>
  <si>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</si>
  <si>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</si>
  <si>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</si>
  <si>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</si>
  <si>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</si>
  <si>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</si>
  <si>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</si>
  <si>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</si>
  <si>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</si>
  <si>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</si>
  <si>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</si>
  <si>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</si>
  <si>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</si>
  <si>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</si>
  <si>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</si>
  <si>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</si>
  <si>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</si>
  <si>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</si>
  <si>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</si>
  <si>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</si>
  <si>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</si>
  <si>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</si>
  <si>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</si>
  <si>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</si>
  <si>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</si>
  <si>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</si>
  <si>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</si>
  <si>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</si>
  <si>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</si>
  <si>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</si>
  <si>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</si>
  <si>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</si>
  <si>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</si>
  <si>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</si>
  <si>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</si>
  <si>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</si>
  <si>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</si>
  <si>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</si>
  <si>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</si>
  <si>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</si>
  <si>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</si>
  <si>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</si>
  <si>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</si>
  <si>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</si>
  <si>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</si>
  <si>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</si>
  <si>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</si>
  <si>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</si>
  <si>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</si>
  <si>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</si>
  <si>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</si>
  <si>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</si>
  <si>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</si>
  <si>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</si>
  <si>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</si>
  <si>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</si>
  <si>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</si>
  <si>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</si>
  <si>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</si>
  <si>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</si>
  <si>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</si>
  <si>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</si>
  <si>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</si>
  <si>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</si>
  <si>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</si>
  <si>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</si>
  <si>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</si>
  <si>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</si>
  <si>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</si>
  <si>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</si>
  <si>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</si>
  <si>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</si>
  <si>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</si>
  <si>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</si>
  <si>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</si>
  <si>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</si>
  <si>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</si>
  <si>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</si>
  <si>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</si>
  <si>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</si>
  <si>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</si>
  <si>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</si>
  <si>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</si>
  <si>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</si>
  <si>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</si>
  <si>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</si>
  <si>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</si>
  <si>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</si>
  <si>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</si>
  <si>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</si>
  <si>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</si>
  <si>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</si>
  <si>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</si>
  <si>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</si>
  <si>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</si>
  <si>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</si>
  <si>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</si>
  <si>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</si>
  <si>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</si>
  <si>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</si>
  <si>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</si>
  <si>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</si>
  <si>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</si>
  <si>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</si>
  <si>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</si>
  <si>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</si>
  <si>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</si>
  <si>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</si>
  <si>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</si>
  <si>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</si>
  <si>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</si>
  <si>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</si>
  <si>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</si>
  <si>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</si>
  <si>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</si>
  <si>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</si>
  <si>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</si>
  <si>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</si>
  <si>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</si>
  <si>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</si>
  <si>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</si>
  <si>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</si>
  <si>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</si>
  <si>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</si>
  <si>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</si>
  <si>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</si>
  <si>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</si>
  <si>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</si>
  <si>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</si>
  <si>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</si>
  <si>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</si>
  <si>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</si>
  <si>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</si>
  <si>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</si>
  <si>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</si>
  <si>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</si>
  <si>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</si>
  <si>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</si>
  <si>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</si>
  <si>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</si>
  <si>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</si>
  <si>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</si>
  <si>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</si>
  <si>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</si>
  <si>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</si>
  <si>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</si>
  <si>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</si>
  <si>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</si>
  <si>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</si>
  <si>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</si>
  <si>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</si>
  <si>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</si>
  <si>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</si>
  <si>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</si>
  <si>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</si>
  <si>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</si>
  <si>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</si>
  <si>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</si>
  <si>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</si>
  <si>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</si>
  <si>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</si>
  <si>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</si>
  <si>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</si>
  <si>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</si>
  <si>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</si>
  <si>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</si>
  <si>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</si>
  <si>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</si>
  <si>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</si>
  <si>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</si>
  <si>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</si>
  <si>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</si>
  <si>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</si>
  <si>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</si>
  <si>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</si>
  <si>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</si>
  <si>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</si>
  <si>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</si>
  <si>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</si>
  <si>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</si>
  <si>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</si>
  <si>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</si>
  <si>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</si>
  <si>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</si>
  <si>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</si>
  <si>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</si>
  <si>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</si>
  <si>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</si>
  <si>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</si>
  <si>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</si>
  <si>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</si>
  <si>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</si>
  <si>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</si>
  <si>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</si>
  <si>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</si>
  <si>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</si>
  <si>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</si>
  <si>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</si>
  <si>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</si>
  <si>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</si>
  <si>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</si>
  <si>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</si>
  <si>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</si>
  <si>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</si>
  <si>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</si>
  <si>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</si>
  <si>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</si>
  <si>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</si>
  <si>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</si>
  <si>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</si>
  <si>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</si>
  <si>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</si>
  <si>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</si>
  <si>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</si>
  <si>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</si>
  <si>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</si>
  <si>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</si>
  <si>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</si>
  <si>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</si>
  <si>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</si>
  <si>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</si>
  <si>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</si>
  <si>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</si>
  <si>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</si>
  <si>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</si>
  <si>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</si>
  <si>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</si>
  <si>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</si>
  <si>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</si>
  <si>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</si>
  <si>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</si>
  <si>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</si>
  <si>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</si>
  <si>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</si>
  <si>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</si>
  <si>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</si>
  <si>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</si>
  <si>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</si>
  <si>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</si>
  <si>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</si>
  <si>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</si>
  <si>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</si>
  <si>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</si>
  <si>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</si>
  <si>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</si>
  <si>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</si>
  <si>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</si>
  <si>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</si>
  <si>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</si>
  <si>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</si>
  <si>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</si>
  <si>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</si>
  <si>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</si>
  <si>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</si>
  <si>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</si>
  <si>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</si>
  <si>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</si>
  <si>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</si>
  <si>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</si>
  <si>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</si>
  <si>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</si>
  <si>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</si>
  <si>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</si>
  <si>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</si>
  <si>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</si>
  <si>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</si>
  <si>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</si>
  <si>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</si>
  <si>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</si>
  <si>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</si>
  <si>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</si>
  <si>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</si>
  <si>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</si>
  <si>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</si>
  <si>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</si>
  <si>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</si>
  <si>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</si>
  <si>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</si>
  <si>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</si>
  <si>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</si>
  <si>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</si>
  <si>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</si>
  <si>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</si>
  <si>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</si>
  <si>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</si>
  <si>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</si>
  <si>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</si>
  <si>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</si>
  <si>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</si>
  <si>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</si>
  <si>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</si>
  <si>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</si>
  <si>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</si>
  <si>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</si>
  <si>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</si>
  <si>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</si>
  <si>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</si>
  <si>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</si>
  <si>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</si>
  <si>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</si>
  <si>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</si>
  <si>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</si>
  <si>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</si>
  <si>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</si>
  <si>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</si>
  <si>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</si>
  <si>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</si>
  <si>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</si>
  <si>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</si>
  <si>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</si>
  <si>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</si>
  <si>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</si>
  <si>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</si>
  <si>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</si>
  <si>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</si>
  <si>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</si>
  <si>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</si>
  <si>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</si>
  <si>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</si>
  <si>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</si>
  <si>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</si>
  <si>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</si>
  <si>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</si>
  <si>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</si>
  <si>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</si>
  <si>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</si>
  <si>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</si>
  <si>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</si>
  <si>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</si>
  <si>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</si>
  <si>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</si>
  <si>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</si>
  <si>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</si>
  <si>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</si>
  <si>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</si>
  <si>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</si>
  <si>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</si>
  <si>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</si>
  <si>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</si>
  <si>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</si>
  <si>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</si>
  <si>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</si>
  <si>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</si>
  <si>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</si>
  <si>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</si>
  <si>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</si>
  <si>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</si>
  <si>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</si>
  <si>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</si>
  <si>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</si>
  <si>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</si>
  <si>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</si>
  <si>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</si>
  <si>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</si>
  <si>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</si>
  <si>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</si>
  <si>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</si>
  <si>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</si>
  <si>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</si>
  <si>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</si>
  <si>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</si>
  <si>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</si>
  <si>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</si>
  <si>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</si>
  <si>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</si>
  <si>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</si>
  <si>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</si>
  <si>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</si>
  <si>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</si>
  <si>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</si>
  <si>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</si>
  <si>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</si>
  <si>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</si>
  <si>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</si>
  <si>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</si>
  <si>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</si>
  <si>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</si>
  <si>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</si>
  <si>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</si>
  <si>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</si>
  <si>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</si>
  <si>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</si>
  <si>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</si>
  <si>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</si>
  <si>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</si>
  <si>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</si>
  <si>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</si>
  <si>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</si>
  <si>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</si>
  <si>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</si>
  <si>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</si>
  <si>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</si>
  <si>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</si>
  <si>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</si>
  <si>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</si>
  <si>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</si>
  <si>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</si>
  <si>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</si>
  <si>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</si>
  <si>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</si>
  <si>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</si>
  <si>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</si>
  <si>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</si>
  <si>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</si>
  <si>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</si>
  <si>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</si>
  <si>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</si>
  <si>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</si>
  <si>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</si>
  <si>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</si>
  <si>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</si>
  <si>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</si>
  <si>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</si>
  <si>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</si>
  <si>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</si>
  <si>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</si>
  <si>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</si>
  <si>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</si>
  <si>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</si>
  <si>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</si>
  <si>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</si>
  <si>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</si>
  <si>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</si>
  <si>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</si>
  <si>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</si>
  <si>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</si>
  <si>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</si>
  <si>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</si>
  <si>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</si>
  <si>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</si>
  <si>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</si>
  <si>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</si>
  <si>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</si>
  <si>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</si>
  <si>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</si>
  <si>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</si>
  <si>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</si>
  <si>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</si>
  <si>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</si>
  <si>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</si>
  <si>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</si>
  <si>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</si>
  <si>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</si>
  <si>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</si>
  <si>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</si>
  <si>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</si>
  <si>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</si>
  <si>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</si>
  <si>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</si>
  <si>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</si>
  <si>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</si>
  <si>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</si>
  <si>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</si>
  <si>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</si>
  <si>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</si>
  <si>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</si>
  <si>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</si>
  <si>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</si>
  <si>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</si>
  <si>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</si>
  <si>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</si>
  <si>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</si>
  <si>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</si>
  <si>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</si>
  <si>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</si>
  <si>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</si>
  <si>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</si>
  <si>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</si>
  <si>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</si>
  <si>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</si>
  <si>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</si>
  <si>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</si>
  <si>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</si>
  <si>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</si>
  <si>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</si>
  <si>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</si>
  <si>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</si>
  <si>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</si>
  <si>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</si>
  <si>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</si>
  <si>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</si>
  <si>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</si>
  <si>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</si>
  <si>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</si>
  <si>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</si>
  <si>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</si>
  <si>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</si>
  <si>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</si>
  <si>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</si>
  <si>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</si>
  <si>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</si>
  <si>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</si>
  <si>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</si>
  <si>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</si>
  <si>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</si>
  <si>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</si>
  <si>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</si>
  <si>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</si>
  <si>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</si>
  <si>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</si>
  <si>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</si>
  <si>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</si>
  <si>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</si>
  <si>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</si>
  <si>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</si>
  <si>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</si>
  <si>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</si>
  <si>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</si>
  <si>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</si>
  <si>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</si>
  <si>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</si>
  <si>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</si>
  <si>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</si>
  <si>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</si>
  <si>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</si>
  <si>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</si>
  <si>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</si>
  <si>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</si>
  <si>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</si>
  <si>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</si>
  <si>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</si>
  <si>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</si>
  <si>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</si>
  <si>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</si>
  <si>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</si>
  <si>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</si>
  <si>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</si>
  <si>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</si>
  <si>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</si>
  <si>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</si>
  <si>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</si>
  <si>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</si>
  <si>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</si>
  <si>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</si>
  <si>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</si>
  <si>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</si>
  <si>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</si>
  <si>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</si>
  <si>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</si>
  <si>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</si>
  <si>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</si>
  <si>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</si>
  <si>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</si>
  <si>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</si>
  <si>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</si>
  <si>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</si>
  <si>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</si>
  <si>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</si>
  <si>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</si>
  <si>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</si>
  <si>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</si>
  <si>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</si>
  <si>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</si>
  <si>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</si>
  <si>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</si>
  <si>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</si>
  <si>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</si>
  <si>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</si>
  <si>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</si>
  <si>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</si>
  <si>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</si>
  <si>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</si>
  <si>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</si>
  <si>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</si>
  <si>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</si>
  <si>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</si>
  <si>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</si>
  <si>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</si>
  <si>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</si>
  <si>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</si>
  <si>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</si>
  <si>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</si>
  <si>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</si>
  <si>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</si>
  <si>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</si>
  <si>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</si>
  <si>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</si>
  <si>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</si>
  <si>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</si>
  <si>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</si>
  <si>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</si>
  <si>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</si>
  <si>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</si>
  <si>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</si>
  <si>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</si>
  <si>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</si>
  <si>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</si>
  <si>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</si>
  <si>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</si>
  <si>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</si>
  <si>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</si>
  <si>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</si>
  <si>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</si>
  <si>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</si>
  <si>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</si>
  <si>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</si>
  <si>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</si>
  <si>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</si>
  <si>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</si>
  <si>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</si>
  <si>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</si>
  <si>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</si>
  <si>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</si>
  <si>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</si>
  <si>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</si>
  <si>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</si>
  <si>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</si>
  <si>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</si>
  <si>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</si>
  <si>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</si>
  <si>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</si>
  <si>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</si>
  <si>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</si>
  <si>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</si>
  <si>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</si>
  <si>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</si>
  <si>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</si>
  <si>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</si>
  <si>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</si>
  <si>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</si>
  <si>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</si>
  <si>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</si>
  <si>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</si>
  <si>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</si>
  <si>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</si>
  <si>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</si>
  <si>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</si>
  <si>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</si>
  <si>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</si>
  <si>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</si>
  <si>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</si>
  <si>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</si>
  <si>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</si>
  <si>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</si>
  <si>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</si>
  <si>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</si>
  <si>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</si>
  <si>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</si>
  <si>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</si>
  <si>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</si>
  <si>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</si>
  <si>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</si>
  <si>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</si>
  <si>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</si>
  <si>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</si>
  <si>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</si>
  <si>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</si>
  <si>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</si>
  <si>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</si>
  <si>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</si>
  <si>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</si>
  <si>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</si>
  <si>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</si>
  <si>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</si>
  <si>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</si>
  <si>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</si>
  <si>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</si>
  <si>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</si>
  <si>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</si>
  <si>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</si>
  <si>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</si>
  <si>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</si>
  <si>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</si>
  <si>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</si>
  <si>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</si>
  <si>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</si>
  <si>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</si>
  <si>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</si>
  <si>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</si>
  <si>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</si>
  <si>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</si>
  <si>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</si>
  <si>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</si>
  <si>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</si>
  <si>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</si>
  <si>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</si>
  <si>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</si>
  <si>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</si>
  <si>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</si>
  <si>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</si>
  <si>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</si>
  <si>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</si>
  <si>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</si>
  <si>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</si>
  <si>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</si>
  <si>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</si>
  <si>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</si>
  <si>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</si>
  <si>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</si>
  <si>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</si>
  <si>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</si>
  <si>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</si>
  <si>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</si>
  <si>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</si>
  <si>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</si>
  <si>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</si>
  <si>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</si>
  <si>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</si>
  <si>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</si>
  <si>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</si>
  <si>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</si>
  <si>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</si>
  <si>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</si>
  <si>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</si>
  <si>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</si>
  <si>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</si>
  <si>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</si>
  <si>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</si>
  <si>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</si>
  <si>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</si>
  <si>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</si>
  <si>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</si>
  <si>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</si>
  <si>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</si>
  <si>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</si>
  <si>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</si>
  <si>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</si>
  <si>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</si>
  <si>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</si>
  <si>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</si>
  <si>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</si>
  <si>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</si>
  <si>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</si>
  <si>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</si>
  <si>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</si>
  <si>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</si>
  <si>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</si>
  <si>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</si>
  <si>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</si>
  <si>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</si>
  <si>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</si>
  <si>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</si>
  <si>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</si>
  <si>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</si>
  <si>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</si>
  <si>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</si>
  <si>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</si>
  <si>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</si>
  <si>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</si>
  <si>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</si>
  <si>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</si>
  <si>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</si>
  <si>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</si>
  <si>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</si>
  <si>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</si>
  <si>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</si>
  <si>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</si>
  <si>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</si>
  <si>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</si>
  <si>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</si>
  <si>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</si>
  <si>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</si>
  <si>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</si>
  <si>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</si>
  <si>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</si>
  <si>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</si>
  <si>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</si>
  <si>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</si>
  <si>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</si>
  <si>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</si>
  <si>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</si>
  <si>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</si>
  <si>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</si>
  <si>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</si>
  <si>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</si>
  <si>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</si>
  <si>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</si>
  <si>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</si>
  <si>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</si>
  <si>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</si>
  <si>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</si>
  <si>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</si>
  <si>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</si>
  <si>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</si>
  <si>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</si>
  <si>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</si>
  <si>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</si>
  <si>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</si>
  <si>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</si>
  <si>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</si>
  <si>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</si>
  <si>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</si>
  <si>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</si>
  <si>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</si>
  <si>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</si>
  <si>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</si>
  <si>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</si>
  <si>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</si>
  <si>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</si>
  <si>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</si>
  <si>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</si>
  <si>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</si>
  <si>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</si>
  <si>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</si>
  <si>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</si>
  <si>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</si>
  <si>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</si>
  <si>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</si>
  <si>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</si>
  <si>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</si>
  <si>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</si>
  <si>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</si>
  <si>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</si>
  <si>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</si>
  <si>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</si>
  <si>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</si>
  <si>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</si>
  <si>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</si>
  <si>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</si>
  <si>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</si>
  <si>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</si>
  <si>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</si>
  <si>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</si>
  <si>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</si>
  <si>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</si>
  <si>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</si>
  <si>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</si>
  <si>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</si>
  <si>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</si>
  <si>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</si>
  <si>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</si>
  <si>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</si>
  <si>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</si>
  <si>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</si>
  <si>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</si>
  <si>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</si>
  <si>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</si>
  <si>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</si>
  <si>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</si>
  <si>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</si>
  <si>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</si>
  <si>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</si>
  <si>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</si>
  <si>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</si>
  <si>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</si>
  <si>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</si>
  <si>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</si>
  <si>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</si>
  <si>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</si>
  <si>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</si>
  <si>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</si>
  <si>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</si>
  <si>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</si>
  <si>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</si>
  <si>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</si>
  <si>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</si>
  <si>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</si>
  <si>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</si>
  <si>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</si>
  <si>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</si>
  <si>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</si>
  <si>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</si>
  <si>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</si>
  <si>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</si>
  <si>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</si>
  <si>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</si>
  <si>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</si>
  <si>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</si>
  <si>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</si>
  <si>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</si>
  <si>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</si>
  <si>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</si>
  <si>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</si>
  <si>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</si>
  <si>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</si>
  <si>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</si>
  <si>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</si>
  <si>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</si>
  <si>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</si>
  <si>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</si>
  <si>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</si>
  <si>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</si>
  <si>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</si>
  <si>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</si>
  <si>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</si>
  <si>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</si>
  <si>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</si>
  <si>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</si>
  <si>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</si>
  <si>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</si>
  <si>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</si>
  <si>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</si>
  <si>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</si>
  <si>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</si>
  <si>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</si>
  <si>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</si>
  <si>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</si>
  <si>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</si>
  <si>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</si>
  <si>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</si>
  <si>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</si>
  <si>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</si>
  <si>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</si>
  <si>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</si>
  <si>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</si>
  <si>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</si>
  <si>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</si>
  <si>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</si>
  <si>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</si>
  <si>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</si>
  <si>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</si>
  <si>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</si>
  <si>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</si>
  <si>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</si>
  <si>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</si>
  <si>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</si>
  <si>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</si>
  <si>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</si>
  <si>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</si>
  <si>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</si>
  <si>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</si>
  <si>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</si>
  <si>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</si>
  <si>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</si>
  <si>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</si>
  <si>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</si>
  <si>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</si>
  <si>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</si>
  <si>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</si>
  <si>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</si>
  <si>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</si>
  <si>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</si>
  <si>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</si>
  <si>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</si>
  <si>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</si>
  <si>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</si>
  <si>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</si>
  <si>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</si>
  <si>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</si>
  <si>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</si>
  <si>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</si>
  <si>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</si>
  <si>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</si>
  <si>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</si>
  <si>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</si>
  <si>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</si>
  <si>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</si>
  <si>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</si>
  <si>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</si>
  <si>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</si>
  <si>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</si>
  <si>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</si>
  <si>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</si>
  <si>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</si>
  <si>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</si>
  <si>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</si>
  <si>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</si>
  <si>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</si>
  <si>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</si>
  <si>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</si>
  <si>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</si>
  <si>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</si>
  <si>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</si>
  <si>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</si>
  <si>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</si>
  <si>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</si>
  <si>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</si>
  <si>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</si>
  <si>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</si>
  <si>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</si>
  <si>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</si>
  <si>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</si>
  <si>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</si>
  <si>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</si>
  <si>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</si>
  <si>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</si>
  <si>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</si>
  <si>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</si>
  <si>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</si>
  <si>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</si>
  <si>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</si>
  <si>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</si>
  <si>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</si>
  <si>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</si>
  <si>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</si>
  <si>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</si>
  <si>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</si>
  <si>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</si>
  <si>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</si>
  <si>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</si>
  <si>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</si>
  <si>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</si>
  <si>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</si>
  <si>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</si>
  <si>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</si>
  <si>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</si>
  <si>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</si>
  <si>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</si>
  <si>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</si>
  <si>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</si>
  <si>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</si>
  <si>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</si>
  <si>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</si>
  <si>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</si>
  <si>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</si>
  <si>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</si>
  <si>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</si>
  <si>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</si>
  <si>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</si>
  <si>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</si>
  <si>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</si>
  <si>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</si>
  <si>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</si>
  <si>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</si>
  <si>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</si>
  <si>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</si>
  <si>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</si>
  <si>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</si>
  <si>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</si>
  <si>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</si>
  <si>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</si>
  <si>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</si>
  <si>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</si>
  <si>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</si>
  <si>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</si>
  <si>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</si>
  <si>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</si>
  <si>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</si>
  <si>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</si>
  <si>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</si>
  <si>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</si>
  <si>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</si>
  <si>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</si>
  <si>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</si>
  <si>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</si>
  <si>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</si>
  <si>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</si>
  <si>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</si>
  <si>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</si>
  <si>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</si>
  <si>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</si>
  <si>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</si>
  <si>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</si>
  <si>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</si>
  <si>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</si>
  <si>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</si>
  <si>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</si>
  <si>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</si>
  <si>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</si>
  <si>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</si>
  <si>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</si>
  <si>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</si>
  <si>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</si>
  <si>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</si>
  <si>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</si>
  <si>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</si>
  <si>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</si>
  <si>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</si>
  <si>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</si>
  <si>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</si>
  <si>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</si>
  <si>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</si>
  <si>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</si>
  <si>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</si>
  <si>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</si>
  <si>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</si>
  <si>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</si>
  <si>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</si>
  <si>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</si>
  <si>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</si>
  <si>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</si>
  <si>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</si>
  <si>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</si>
  <si>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</si>
  <si>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</si>
  <si>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</si>
  <si>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</si>
  <si>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</si>
  <si>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</si>
  <si>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</si>
  <si>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</si>
  <si>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</si>
  <si>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</si>
  <si>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</si>
  <si>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</si>
  <si>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</si>
  <si>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</si>
  <si>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</si>
  <si>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</si>
  <si>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</si>
  <si>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</si>
  <si>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</si>
  <si>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</si>
  <si>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</si>
  <si>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</si>
  <si>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</si>
  <si>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</si>
  <si>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</si>
  <si>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</si>
  <si>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</si>
  <si>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</si>
  <si>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</si>
  <si>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</si>
  <si>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</si>
  <si>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</si>
  <si>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</si>
  <si>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</si>
  <si>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</si>
  <si>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</si>
  <si>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</si>
  <si>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</si>
  <si>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</si>
  <si>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</si>
  <si>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</si>
  <si>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</si>
  <si>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</si>
  <si>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</si>
  <si>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</si>
  <si>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</si>
  <si>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</si>
  <si>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</si>
  <si>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</si>
  <si>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</si>
  <si>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</si>
  <si>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</si>
  <si>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</si>
  <si>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</si>
  <si>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</si>
  <si>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</si>
  <si>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</si>
  <si>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</si>
  <si>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</si>
  <si>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</si>
  <si>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</si>
  <si>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</si>
  <si>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</si>
  <si>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</si>
  <si>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</si>
  <si>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</si>
  <si>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</si>
  <si>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</si>
  <si>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</si>
  <si>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</si>
  <si>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</si>
  <si>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</si>
  <si>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</si>
  <si>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</si>
  <si>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</si>
  <si>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</si>
  <si>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</si>
  <si>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</si>
  <si>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</si>
  <si>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</si>
  <si>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</si>
  <si>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</si>
  <si>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</si>
  <si>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</si>
  <si>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</si>
  <si>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</si>
  <si>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</si>
  <si>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</si>
  <si>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</si>
  <si>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</si>
  <si>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</si>
  <si>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</si>
  <si>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</si>
  <si>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</si>
  <si>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</si>
  <si>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</si>
  <si>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</si>
  <si>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</si>
  <si>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</si>
  <si>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</si>
  <si>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</si>
  <si>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</si>
  <si>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</si>
  <si>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</si>
  <si>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</si>
  <si>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</si>
  <si>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</si>
  <si>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</si>
  <si>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</si>
  <si>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</si>
  <si>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</si>
  <si>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</si>
  <si>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</si>
  <si>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</si>
  <si>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</si>
  <si>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</si>
  <si>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</si>
  <si>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</si>
  <si>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</si>
  <si>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</si>
  <si>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</si>
  <si>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</si>
  <si>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</si>
  <si>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</si>
  <si>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</si>
  <si>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</si>
  <si>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</si>
  <si>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</si>
  <si>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</si>
  <si>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</si>
  <si>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</si>
  <si>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</si>
  <si>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</si>
  <si>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</si>
  <si>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</si>
  <si>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</si>
  <si>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</si>
  <si>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</si>
  <si>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</si>
  <si>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</si>
  <si>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</si>
  <si>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</si>
  <si>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</si>
  <si>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</si>
  <si>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</si>
  <si>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</si>
  <si>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</si>
  <si>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</si>
  <si>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</si>
  <si>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</si>
  <si>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</si>
  <si>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</si>
  <si>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</si>
  <si>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</si>
  <si>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</si>
  <si>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</si>
  <si>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</si>
  <si>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</si>
  <si>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</si>
  <si>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</si>
  <si>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</si>
  <si>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</si>
  <si>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</si>
  <si>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</si>
  <si>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</si>
  <si>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</si>
  <si>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</si>
  <si>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</si>
  <si>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</si>
  <si>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</si>
  <si>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</si>
  <si>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</si>
  <si>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</si>
  <si>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</si>
  <si>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</si>
  <si>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</si>
  <si>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</si>
  <si>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</si>
  <si>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</si>
  <si>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</si>
  <si>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</si>
  <si>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</si>
  <si>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</si>
  <si>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</si>
  <si>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</si>
  <si>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</si>
  <si>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</si>
  <si>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</si>
  <si>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</si>
  <si>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</si>
  <si>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</si>
  <si>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</si>
  <si>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</si>
  <si>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</si>
  <si>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</si>
  <si>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</si>
  <si>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</si>
  <si>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</si>
  <si>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</si>
  <si>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</si>
  <si>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</si>
  <si>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</si>
  <si>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</si>
  <si>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</si>
  <si>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</si>
  <si>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</si>
  <si>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</si>
  <si>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</si>
  <si>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</si>
  <si>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</si>
  <si>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</si>
  <si>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</si>
  <si>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</si>
  <si>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</si>
  <si>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</si>
  <si>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</si>
  <si>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</si>
  <si>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</si>
  <si>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</si>
  <si>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</si>
  <si>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</si>
  <si>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</si>
  <si>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</si>
  <si>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</si>
  <si>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</si>
  <si>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</si>
  <si>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</si>
  <si>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</si>
  <si>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</si>
  <si>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</si>
  <si>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</si>
  <si>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</si>
  <si>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</si>
  <si>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</si>
  <si>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</si>
  <si>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</si>
  <si>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</si>
  <si>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</si>
  <si>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</si>
  <si>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</si>
  <si>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</si>
  <si>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</si>
  <si>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</si>
  <si>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</si>
  <si>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</si>
  <si>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</si>
  <si>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</si>
  <si>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</si>
  <si>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</si>
  <si>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</si>
  <si>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</si>
  <si>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</si>
  <si>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</si>
  <si>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</si>
  <si>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</si>
  <si>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</si>
  <si>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</si>
  <si>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</si>
  <si>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</si>
  <si>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</si>
  <si>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</si>
  <si>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</si>
  <si>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</si>
  <si>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</si>
  <si>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</si>
  <si>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</si>
  <si>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</si>
  <si>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</si>
  <si>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</si>
  <si>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</si>
  <si>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</si>
  <si>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</si>
  <si>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</si>
  <si>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</si>
  <si>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</si>
  <si>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</si>
  <si>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</si>
  <si>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</si>
  <si>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</si>
  <si>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</si>
  <si>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</si>
  <si>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</si>
  <si>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</si>
  <si>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</si>
  <si>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</si>
  <si>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</si>
  <si>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</si>
  <si>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</si>
  <si>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</si>
  <si>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</si>
  <si>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</si>
  <si>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</si>
  <si>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</si>
  <si>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</si>
  <si>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</si>
  <si>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</si>
  <si>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</si>
  <si>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</si>
  <si>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</si>
  <si>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</si>
  <si>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</si>
  <si>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</si>
  <si>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</si>
  <si>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</si>
  <si>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</si>
  <si>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</si>
  <si>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</si>
  <si>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</si>
  <si>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</si>
  <si>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</si>
  <si>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</si>
  <si>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</si>
  <si>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</si>
  <si>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</si>
  <si>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</si>
  <si>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</si>
  <si>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</si>
  <si>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</si>
  <si>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</si>
  <si>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</si>
  <si>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</si>
  <si>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</si>
  <si>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</si>
  <si>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</si>
  <si>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</si>
  <si>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</si>
  <si>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</si>
  <si>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</si>
  <si>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</si>
  <si>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</si>
  <si>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</si>
  <si>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</si>
  <si>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</si>
  <si>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</si>
  <si>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</si>
  <si>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</si>
  <si>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</si>
  <si>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</si>
  <si>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</si>
  <si>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</si>
  <si>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</si>
  <si>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</si>
  <si>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</si>
  <si>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</si>
  <si>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</si>
  <si>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</si>
  <si>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</si>
  <si>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</si>
  <si>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</si>
  <si>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</si>
  <si>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</si>
  <si>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</si>
  <si>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</si>
  <si>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</si>
  <si>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</si>
  <si>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</si>
  <si>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</si>
  <si>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</si>
  <si>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</si>
  <si>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</si>
  <si>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</si>
  <si>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</si>
  <si>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</si>
  <si>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</si>
  <si>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</si>
  <si>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</si>
  <si>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</si>
  <si>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</si>
  <si>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</si>
  <si>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</si>
  <si>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</si>
  <si>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</si>
  <si>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</si>
  <si>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</si>
  <si>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</si>
  <si>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</si>
  <si>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</si>
  <si>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</si>
  <si>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</si>
  <si>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</si>
  <si>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</si>
  <si>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</si>
  <si>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</si>
  <si>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</si>
  <si>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</si>
  <si>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</si>
  <si>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</si>
  <si>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</si>
  <si>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</si>
  <si>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</si>
  <si>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</si>
  <si>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</si>
  <si>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</si>
  <si>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</si>
  <si>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</si>
  <si>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</si>
  <si>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</si>
  <si>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</si>
  <si>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</si>
  <si>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</si>
  <si>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</si>
  <si>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</si>
  <si>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</si>
  <si>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</si>
  <si>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</si>
  <si>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</si>
  <si>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</si>
  <si>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</si>
  <si>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</si>
  <si>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</si>
  <si>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</si>
  <si>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</si>
  <si>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</si>
  <si>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</si>
  <si>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</si>
  <si>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</si>
  <si>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</si>
  <si>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</si>
  <si>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</si>
  <si>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</si>
  <si>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</si>
  <si>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</si>
  <si>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</si>
  <si>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</si>
  <si>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</si>
  <si>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</si>
  <si>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</si>
  <si>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</si>
  <si>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</si>
  <si>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</si>
  <si>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</si>
  <si>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</si>
  <si>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</si>
  <si>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</si>
  <si>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</si>
  <si>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</si>
  <si>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</si>
  <si>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</si>
  <si>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</si>
  <si>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</si>
  <si>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</si>
  <si>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</si>
  <si>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</si>
  <si>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</si>
  <si>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</si>
  <si>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</si>
  <si>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</si>
  <si>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</si>
  <si>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</si>
  <si>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</si>
  <si>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</si>
  <si>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</si>
  <si>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</si>
  <si>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</si>
  <si>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</si>
  <si>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</si>
  <si>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</si>
  <si>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</si>
  <si>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</si>
  <si>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</si>
  <si>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</si>
  <si>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</si>
  <si>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</si>
  <si>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</si>
  <si>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</si>
  <si>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</si>
  <si>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</si>
  <si>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</si>
  <si>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</si>
  <si>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</si>
  <si>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</si>
  <si>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</si>
  <si>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</si>
  <si>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</si>
  <si>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</si>
  <si>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</si>
  <si>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</si>
  <si>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</si>
  <si>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</si>
  <si>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</si>
  <si>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</si>
  <si>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</si>
  <si>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</si>
  <si>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</si>
  <si>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</si>
  <si>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</si>
  <si>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</si>
  <si>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</si>
  <si>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</si>
  <si>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</si>
  <si>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</si>
  <si>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</si>
  <si>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</si>
  <si>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</si>
  <si>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</si>
  <si>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</si>
  <si>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</si>
  <si>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</si>
  <si>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</si>
  <si>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</si>
  <si>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</si>
  <si>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</si>
  <si>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</si>
  <si>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</si>
  <si>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</si>
  <si>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</si>
  <si>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</si>
  <si>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</si>
  <si>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</si>
  <si>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</si>
  <si>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</si>
  <si>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</si>
  <si>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</si>
  <si>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</si>
  <si>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</si>
  <si>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</si>
  <si>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</si>
  <si>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</si>
  <si>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</si>
  <si>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</si>
  <si>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</si>
  <si>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</si>
  <si>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</si>
  <si>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</si>
  <si>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</si>
  <si>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</si>
  <si>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</si>
  <si>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</si>
  <si>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</si>
  <si>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</si>
  <si>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</si>
  <si>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</si>
  <si>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</si>
  <si>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</si>
  <si>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</si>
  <si>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</si>
  <si>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</si>
  <si>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</si>
  <si>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</si>
  <si>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</si>
  <si>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</si>
  <si>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</si>
  <si>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</si>
  <si>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</si>
  <si>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</si>
  <si>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</si>
  <si>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</si>
  <si>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</si>
  <si>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</si>
  <si>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</si>
  <si>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</si>
  <si>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</si>
  <si>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</si>
  <si>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</si>
  <si>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</si>
  <si>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</si>
  <si>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</si>
  <si>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</si>
  <si>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</si>
  <si>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</si>
  <si>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</si>
  <si>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</si>
  <si>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</si>
  <si>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</si>
  <si>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</si>
  <si>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</si>
  <si>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</si>
  <si>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</si>
  <si>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</si>
  <si>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</si>
  <si>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</si>
  <si>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</si>
  <si>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</si>
  <si>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</si>
  <si>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</si>
  <si>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</si>
  <si>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</si>
  <si>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</si>
  <si>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</si>
  <si>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</si>
  <si>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</si>
  <si>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</si>
  <si>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</si>
  <si>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</si>
  <si>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</si>
  <si>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</si>
  <si>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</si>
  <si>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</si>
  <si>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</si>
  <si>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</si>
  <si>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</si>
  <si>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</si>
  <si>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</si>
  <si>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</si>
  <si>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</si>
  <si>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</si>
  <si>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</si>
  <si>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</si>
  <si>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</si>
  <si>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</si>
  <si>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</si>
  <si>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</si>
  <si>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</si>
  <si>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</si>
  <si>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</si>
  <si>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</si>
  <si>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</si>
  <si>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</si>
  <si>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</si>
  <si>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</si>
  <si>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</si>
  <si>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</si>
  <si>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</si>
  <si>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</si>
  <si>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</si>
  <si>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</si>
  <si>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</si>
  <si>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</si>
  <si>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</si>
  <si>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</si>
  <si>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</si>
  <si>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</si>
  <si>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</si>
  <si>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</si>
  <si>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</si>
  <si>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</si>
  <si>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</si>
  <si>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</si>
  <si>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</si>
  <si>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</si>
  <si>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</si>
  <si>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</si>
  <si>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</si>
  <si>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</si>
  <si>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</si>
  <si>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</si>
  <si>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</si>
  <si>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</si>
  <si>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</si>
  <si>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</si>
  <si>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</si>
  <si>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</si>
  <si>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</si>
  <si>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</si>
  <si>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</si>
  <si>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</si>
  <si>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</si>
  <si>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</si>
  <si>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</si>
  <si>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</si>
  <si>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</si>
  <si>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</si>
  <si>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</si>
  <si>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</si>
  <si>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</si>
  <si>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</si>
  <si>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</si>
  <si>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</si>
  <si>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</si>
  <si>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</si>
  <si>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</si>
  <si>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</si>
  <si>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</si>
  <si>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</si>
  <si>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</si>
  <si>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</si>
  <si>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</si>
  <si>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</si>
  <si>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</si>
  <si>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</si>
  <si>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</si>
  <si>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</si>
  <si>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</si>
  <si>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</si>
  <si>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</si>
  <si>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</si>
  <si>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</si>
  <si>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</si>
  <si>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</si>
  <si>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</si>
  <si>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</si>
  <si>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</si>
  <si>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</si>
  <si>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</si>
  <si>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</si>
  <si>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</si>
  <si>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</si>
  <si>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</si>
  <si>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</si>
  <si>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</si>
  <si>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</si>
  <si>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</si>
  <si>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</si>
  <si>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</si>
  <si>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</si>
  <si>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</si>
  <si>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</si>
  <si>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</si>
  <si>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</si>
  <si>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</si>
  <si>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</si>
  <si>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</si>
  <si>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</si>
  <si>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</si>
  <si>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</si>
  <si>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</si>
  <si>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</si>
  <si>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</si>
  <si>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</si>
  <si>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</si>
  <si>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</si>
  <si>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</si>
  <si>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</si>
  <si>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</si>
  <si>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</si>
  <si>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</si>
  <si>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</si>
  <si>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</si>
  <si>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</si>
  <si>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</si>
  <si>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</si>
  <si>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</si>
  <si>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</si>
  <si>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</si>
  <si>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</si>
  <si>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</si>
  <si>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</si>
  <si>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</si>
  <si>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</si>
  <si>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</si>
  <si>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</si>
  <si>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</si>
  <si>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</si>
  <si>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</si>
  <si>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</si>
  <si>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</si>
  <si>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</si>
  <si>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</si>
  <si>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</si>
  <si>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</si>
  <si>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</si>
  <si>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</si>
  <si>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</si>
  <si>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</si>
  <si>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</si>
  <si>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</si>
  <si>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</si>
  <si>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</si>
  <si>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</si>
  <si>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</si>
  <si>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</si>
  <si>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</si>
  <si>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</si>
  <si>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</si>
  <si>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</si>
  <si>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</si>
  <si>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</si>
  <si>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</si>
  <si>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</si>
  <si>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</si>
  <si>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</si>
  <si>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</si>
  <si>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</si>
  <si>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</si>
  <si>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</si>
  <si>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</si>
  <si>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</si>
  <si>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</si>
  <si>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</si>
  <si>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</si>
  <si>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</si>
  <si>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</si>
  <si>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</si>
  <si>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</si>
  <si>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</si>
  <si>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</si>
  <si>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</si>
  <si>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</si>
  <si>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</si>
  <si>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</si>
  <si>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</si>
  <si>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</si>
  <si>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</si>
  <si>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</si>
  <si>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</si>
  <si>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</si>
  <si>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</si>
  <si>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</si>
  <si>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</si>
  <si>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</si>
  <si>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</si>
  <si>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</si>
  <si>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</si>
  <si>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</si>
  <si>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</si>
  <si>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</si>
  <si>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</si>
  <si>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</si>
  <si>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</si>
  <si>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</si>
  <si>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</si>
  <si>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</si>
  <si>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</si>
  <si>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</si>
  <si>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</si>
  <si>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</si>
  <si>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</si>
  <si>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</si>
  <si>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</si>
  <si>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</si>
  <si>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</si>
  <si>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</si>
  <si>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</si>
  <si>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</si>
  <si>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</si>
  <si>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</si>
  <si>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</si>
  <si>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</si>
  <si>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</si>
  <si>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</si>
  <si>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</si>
  <si>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</si>
  <si>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</si>
  <si>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</si>
  <si>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</si>
  <si>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</si>
  <si>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</si>
  <si>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</si>
  <si>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</si>
  <si>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</si>
  <si>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</si>
  <si>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</si>
  <si>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</si>
  <si>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</si>
  <si>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</si>
  <si>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</si>
  <si>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</si>
  <si>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</si>
  <si>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</si>
  <si>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</si>
  <si>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</si>
  <si>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</si>
  <si>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</si>
  <si>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</si>
  <si>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</si>
  <si>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</si>
  <si>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</si>
  <si>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</si>
  <si>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</si>
  <si>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</si>
  <si>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</si>
  <si>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</si>
  <si>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</si>
  <si>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</si>
  <si>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</si>
  <si>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</si>
  <si>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</si>
  <si>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</si>
  <si>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</si>
  <si>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</si>
  <si>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</si>
  <si>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</si>
  <si>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</si>
  <si>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</si>
  <si>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</si>
  <si>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</si>
  <si>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</si>
  <si>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</si>
  <si>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</si>
  <si>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</si>
  <si>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</si>
  <si>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</si>
  <si>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</si>
  <si>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</si>
  <si>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</si>
  <si>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</si>
  <si>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</si>
  <si>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</si>
  <si>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</si>
  <si>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</si>
  <si>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</si>
  <si>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</si>
  <si>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</si>
  <si>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</si>
  <si>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</si>
  <si>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</si>
  <si>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</si>
  <si>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</si>
  <si>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</si>
  <si>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</si>
  <si>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</si>
  <si>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</si>
  <si>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</si>
  <si>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</si>
  <si>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</si>
  <si>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</si>
  <si>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</si>
  <si>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</si>
  <si>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</si>
  <si>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</si>
  <si>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</si>
  <si>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</si>
  <si>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</si>
  <si>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</si>
  <si>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</si>
  <si>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</si>
  <si>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</si>
  <si>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</si>
  <si>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</si>
  <si>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</si>
  <si>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</si>
  <si>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</si>
  <si>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</si>
  <si>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</si>
  <si>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</si>
  <si>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</si>
  <si>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</si>
  <si>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</si>
  <si>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</si>
  <si>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</si>
  <si>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</si>
  <si>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</si>
  <si>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</si>
  <si>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</si>
  <si>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</si>
  <si>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</si>
  <si>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</si>
  <si>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</si>
  <si>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</si>
  <si>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</si>
  <si>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</si>
  <si>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</si>
  <si>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</si>
  <si>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</si>
  <si>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</si>
  <si>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</si>
  <si>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</si>
  <si>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</si>
  <si>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</si>
  <si>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</si>
  <si>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</si>
  <si>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</si>
  <si>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</si>
  <si>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</si>
  <si>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</si>
  <si>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</si>
  <si>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</si>
  <si>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</si>
  <si>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</si>
  <si>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</si>
  <si>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</si>
  <si>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</si>
  <si>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</si>
  <si>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</si>
  <si>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</si>
  <si>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</si>
  <si>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</si>
  <si>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</si>
  <si>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</si>
  <si>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</si>
  <si>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</si>
  <si>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</si>
  <si>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</si>
  <si>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</si>
  <si>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</si>
  <si>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</si>
  <si>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</si>
  <si>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</si>
  <si>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</si>
  <si>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</si>
  <si>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</si>
  <si>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</si>
  <si>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</si>
  <si>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</si>
  <si>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</si>
  <si>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</si>
  <si>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</si>
  <si>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</si>
  <si>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</si>
  <si>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</si>
  <si>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</si>
  <si>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</si>
  <si>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</si>
  <si>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</si>
  <si>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</si>
  <si>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</si>
  <si>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</si>
  <si>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</si>
  <si>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</si>
  <si>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</si>
  <si>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</si>
  <si>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</si>
  <si>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</si>
  <si>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</si>
  <si>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</si>
  <si>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</si>
  <si>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</si>
  <si>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</si>
  <si>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</si>
  <si>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</si>
  <si>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</si>
  <si>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</si>
  <si>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</si>
  <si>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</si>
  <si>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</si>
  <si>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</si>
  <si>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</si>
  <si>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</si>
  <si>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</si>
  <si>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</si>
  <si>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</si>
  <si>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</si>
  <si>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</si>
  <si>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</si>
  <si>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</si>
  <si>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</si>
  <si>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</si>
  <si>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</si>
  <si>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</si>
  <si>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</si>
  <si>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</si>
  <si>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</si>
  <si>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</si>
  <si>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</si>
  <si>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</si>
  <si>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</si>
  <si>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</si>
  <si>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</si>
  <si>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</si>
  <si>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</si>
  <si>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</si>
  <si>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</si>
  <si>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</si>
  <si>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</si>
  <si>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</si>
  <si>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</si>
  <si>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</si>
  <si>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</si>
  <si>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</si>
  <si>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</si>
  <si>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</si>
  <si>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</si>
  <si>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</si>
  <si>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</si>
  <si>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</si>
  <si>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</si>
  <si>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</si>
  <si>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</si>
  <si>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</si>
  <si>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</si>
  <si>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</si>
  <si>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</si>
  <si>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</si>
  <si>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</si>
  <si>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</si>
  <si>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</si>
  <si>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</si>
  <si>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</si>
  <si>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</si>
  <si>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</si>
  <si>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</si>
  <si>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</si>
  <si>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</si>
  <si>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</si>
  <si>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</si>
  <si>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</si>
  <si>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</si>
  <si>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</si>
  <si>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</si>
  <si>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</si>
  <si>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</si>
  <si>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</si>
  <si>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</si>
  <si>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</si>
  <si>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</si>
  <si>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</si>
  <si>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</si>
  <si>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</si>
  <si>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</si>
  <si>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</si>
  <si>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</si>
  <si>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</si>
  <si>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</si>
  <si>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</si>
  <si>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</si>
  <si>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</si>
  <si>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</si>
  <si>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</si>
  <si>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</si>
  <si>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</si>
  <si>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</si>
  <si>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</si>
  <si>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</si>
  <si>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</si>
  <si>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</si>
  <si>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</si>
  <si>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</si>
  <si>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</si>
  <si>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</si>
  <si>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</si>
  <si>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</si>
  <si>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</si>
  <si>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</si>
  <si>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</si>
  <si>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</si>
  <si>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</si>
  <si>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</si>
  <si>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</si>
  <si>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</si>
  <si>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</si>
  <si>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</si>
  <si>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</si>
  <si>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</si>
  <si>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</si>
  <si>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</si>
  <si>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</si>
  <si>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</si>
  <si>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</si>
  <si>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</si>
  <si>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</si>
  <si>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</si>
  <si>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</si>
  <si>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</si>
  <si>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</si>
  <si>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</si>
  <si>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</si>
  <si>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</si>
  <si>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</si>
  <si>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</si>
  <si>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</si>
  <si>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</si>
  <si>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</si>
  <si>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</si>
  <si>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</si>
  <si>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</si>
  <si>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</si>
  <si>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</si>
  <si>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</si>
  <si>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</si>
  <si>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</si>
  <si>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</si>
  <si>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</si>
  <si>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</si>
  <si>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</si>
  <si>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</si>
  <si>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</si>
  <si>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</si>
  <si>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</si>
  <si>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</si>
  <si>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</si>
  <si>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</si>
  <si>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</si>
  <si>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</si>
  <si>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</si>
  <si>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</si>
  <si>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</si>
  <si>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</si>
  <si>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</si>
  <si>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</si>
  <si>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</si>
  <si>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</si>
  <si>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</si>
  <si>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</si>
  <si>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</si>
  <si>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</si>
  <si>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</si>
  <si>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</si>
  <si>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</si>
  <si>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</si>
  <si>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</si>
  <si>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</si>
  <si>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</si>
  <si>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</si>
  <si>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</si>
  <si>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</si>
  <si>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</si>
  <si>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</si>
  <si>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</si>
  <si>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</si>
  <si>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</si>
  <si>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</si>
  <si>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</si>
  <si>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</si>
  <si>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</si>
  <si>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</si>
  <si>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</si>
  <si>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</si>
  <si>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</si>
  <si>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</si>
  <si>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</si>
  <si>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</si>
  <si>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</si>
  <si>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</si>
  <si>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</si>
  <si>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</si>
  <si>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</si>
  <si>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</si>
  <si>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</si>
  <si>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</si>
  <si>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</si>
  <si>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</si>
  <si>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</si>
  <si>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</si>
  <si>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</si>
  <si>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</si>
  <si>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</si>
  <si>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</si>
  <si>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</si>
  <si>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</si>
  <si>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</si>
  <si>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</si>
  <si>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</si>
  <si>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</si>
  <si>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</si>
  <si>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</si>
  <si>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</si>
  <si>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</si>
  <si>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</si>
  <si>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</si>
  <si>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</si>
  <si>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</si>
  <si>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</si>
  <si>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</si>
  <si>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</si>
  <si>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</si>
  <si>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</si>
  <si>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</si>
  <si>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</si>
  <si>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</si>
  <si>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</si>
  <si>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</si>
  <si>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</si>
  <si>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</si>
  <si>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</si>
  <si>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</si>
  <si>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</si>
  <si>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</si>
  <si>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</si>
  <si>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</si>
  <si>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</si>
  <si>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</si>
  <si>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</si>
  <si>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</si>
  <si>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</si>
  <si>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</si>
  <si>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</si>
  <si>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</si>
  <si>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</si>
  <si>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</si>
  <si>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</si>
  <si>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</si>
  <si>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</si>
  <si>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</si>
  <si>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</si>
  <si>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</si>
  <si>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</si>
  <si>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</si>
  <si>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</si>
  <si>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</si>
  <si>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</si>
  <si>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</si>
  <si>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</si>
  <si>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</si>
  <si>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</si>
  <si>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</si>
  <si>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</si>
  <si>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</si>
  <si>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</si>
  <si>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</si>
  <si>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</si>
  <si>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</si>
  <si>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</si>
  <si>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</si>
  <si>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</si>
  <si>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</si>
  <si>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</si>
  <si>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</si>
  <si>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</si>
  <si>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</si>
  <si>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</si>
  <si>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</si>
  <si>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</si>
  <si>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</si>
  <si>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</si>
  <si>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</si>
  <si>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</si>
  <si>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</si>
  <si>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</si>
  <si>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</si>
  <si>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</si>
  <si>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</si>
  <si>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</si>
  <si>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</si>
  <si>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</si>
  <si>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</si>
  <si>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</si>
  <si>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</si>
  <si>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</si>
  <si>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</si>
  <si>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</si>
  <si>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</si>
  <si>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</si>
  <si>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</si>
  <si>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</si>
  <si>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</si>
  <si>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</si>
  <si>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</si>
  <si>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</si>
  <si>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</si>
  <si>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</si>
  <si>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</si>
  <si>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</si>
  <si>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</si>
  <si>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</si>
  <si>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</si>
  <si>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</si>
  <si>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</si>
  <si>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</si>
  <si>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</si>
  <si>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</si>
  <si>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</si>
  <si>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</si>
  <si>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</si>
  <si>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</si>
  <si>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</si>
  <si>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</si>
  <si>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</si>
  <si>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</si>
  <si>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</si>
  <si>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</si>
  <si>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</si>
  <si>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</si>
  <si>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</si>
  <si>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</si>
  <si>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</si>
  <si>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</si>
  <si>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</si>
  <si>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</si>
  <si>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</si>
  <si>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</si>
  <si>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</si>
  <si>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</si>
  <si>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</si>
  <si>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</si>
  <si>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</si>
  <si>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</si>
  <si>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</si>
  <si>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</si>
  <si>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</si>
  <si>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</si>
  <si>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</si>
  <si>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</si>
  <si>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</si>
  <si>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</si>
  <si>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</si>
  <si>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</si>
  <si>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</si>
  <si>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</si>
  <si>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</si>
  <si>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</si>
  <si>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</si>
  <si>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</si>
  <si>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</si>
  <si>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</si>
  <si>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</si>
  <si>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</si>
  <si>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</si>
  <si>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</si>
  <si>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</si>
  <si>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</si>
  <si>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</si>
  <si>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</si>
  <si>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</si>
  <si>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</si>
  <si>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</si>
  <si>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</si>
  <si>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</si>
  <si>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</si>
  <si>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</si>
  <si>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</si>
  <si>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</si>
  <si>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</si>
  <si>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</si>
  <si>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</si>
  <si>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</si>
  <si>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</si>
  <si>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</si>
  <si>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</si>
  <si>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</si>
  <si>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</si>
  <si>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</si>
  <si>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</si>
  <si>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</si>
  <si>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</si>
  <si>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</si>
  <si>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</si>
  <si>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</si>
  <si>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</si>
  <si>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</si>
  <si>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</si>
  <si>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</si>
  <si>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</si>
  <si>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</si>
  <si>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</si>
  <si>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</si>
  <si>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</si>
  <si>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</si>
  <si>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</si>
  <si>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</si>
  <si>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</si>
  <si>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</si>
  <si>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</si>
  <si>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</si>
  <si>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</si>
  <si>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</si>
  <si>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</si>
  <si>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</si>
  <si>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</si>
  <si>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</si>
  <si>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</si>
  <si>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</si>
  <si>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</si>
  <si>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</si>
  <si>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</si>
  <si>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</si>
  <si>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</si>
  <si>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</si>
  <si>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</si>
  <si>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</si>
  <si>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</si>
  <si>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</si>
  <si>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</si>
  <si>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</si>
  <si>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</si>
  <si>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</si>
  <si>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</si>
  <si>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</si>
  <si>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</si>
  <si>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</si>
  <si>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</si>
  <si>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</si>
  <si>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</si>
  <si>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</si>
  <si>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</si>
  <si>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</si>
  <si>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</si>
  <si>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</si>
  <si>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</si>
  <si>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</si>
  <si>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</si>
  <si>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</si>
  <si>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</si>
  <si>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</si>
  <si>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</si>
  <si>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</si>
  <si>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</si>
  <si>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</si>
  <si>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</si>
  <si>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</si>
  <si>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</si>
  <si>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</si>
  <si>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</si>
  <si>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</si>
  <si>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</si>
  <si>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</si>
  <si>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</si>
  <si>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</si>
  <si>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</si>
  <si>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</si>
  <si>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</si>
  <si>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</si>
  <si>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</si>
  <si>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</si>
  <si>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</si>
  <si>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</si>
  <si>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</si>
  <si>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</si>
  <si>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</si>
  <si>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</si>
  <si>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</si>
  <si>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</si>
  <si>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</si>
  <si>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</si>
  <si>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</si>
  <si>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</si>
  <si>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</si>
  <si>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</si>
  <si>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</si>
  <si>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</si>
  <si>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</si>
  <si>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</si>
  <si>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</si>
  <si>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</si>
  <si>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</si>
  <si>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</si>
  <si>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</si>
  <si>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</si>
  <si>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</si>
  <si>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</si>
  <si>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</si>
  <si>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</si>
  <si>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</si>
  <si>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</si>
  <si>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</si>
  <si>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</si>
  <si>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</si>
  <si>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</si>
  <si>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</si>
  <si>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</si>
  <si>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</si>
  <si>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</si>
  <si>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</si>
  <si>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</si>
  <si>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</si>
  <si>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</si>
  <si>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</si>
  <si>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</si>
  <si>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</si>
  <si>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</si>
  <si>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</si>
  <si>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</si>
  <si>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</si>
  <si>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</si>
  <si>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</si>
  <si>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</si>
  <si>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</si>
  <si>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</si>
  <si>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</si>
  <si>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</si>
  <si>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</si>
  <si>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</si>
  <si>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</si>
  <si>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</si>
  <si>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</si>
  <si>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</si>
  <si>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</si>
  <si>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</si>
  <si>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</si>
  <si>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</si>
  <si>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</si>
  <si>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</si>
  <si>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</si>
  <si>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</si>
  <si>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</si>
  <si>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</si>
  <si>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</si>
  <si>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</si>
  <si>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</si>
  <si>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</si>
  <si>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</si>
  <si>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</si>
  <si>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</si>
  <si>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</si>
  <si>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</si>
  <si>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</si>
  <si>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</si>
  <si>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</si>
  <si>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</si>
  <si>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</si>
  <si>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</si>
  <si>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</si>
  <si>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</si>
  <si>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</si>
  <si>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</si>
  <si>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</si>
  <si>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</si>
  <si>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</si>
  <si>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</si>
  <si>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</si>
  <si>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</si>
  <si>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</si>
  <si>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</si>
  <si>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</si>
  <si>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</si>
  <si>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</si>
  <si>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</si>
  <si>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</si>
  <si>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</si>
  <si>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</si>
  <si>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</si>
  <si>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</si>
  <si>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</si>
  <si>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</si>
  <si>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</si>
  <si>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</si>
  <si>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</si>
  <si>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</si>
  <si>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</si>
  <si>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</si>
  <si>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</si>
  <si>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</si>
  <si>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</si>
  <si>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</si>
  <si>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</si>
  <si>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</si>
  <si>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</si>
  <si>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</si>
  <si>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</si>
  <si>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</si>
  <si>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</si>
  <si>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</si>
  <si>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</si>
  <si>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</si>
  <si>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</si>
  <si>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</si>
  <si>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</si>
  <si>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</si>
  <si>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</si>
  <si>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</si>
  <si>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</si>
  <si>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</si>
  <si>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</si>
  <si>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</si>
  <si>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</si>
  <si>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</si>
  <si>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</si>
  <si>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</si>
  <si>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</si>
  <si>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</si>
  <si>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</si>
  <si>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</si>
  <si>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</si>
  <si>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</si>
  <si>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</si>
  <si>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</si>
  <si>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</si>
  <si>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</si>
  <si>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</si>
  <si>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</si>
  <si>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</si>
  <si>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</si>
  <si>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</si>
  <si>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</si>
  <si>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</si>
  <si>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</si>
  <si>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</si>
  <si>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</si>
  <si>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</si>
  <si>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</si>
  <si>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</si>
  <si>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</si>
  <si>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</si>
  <si>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</si>
  <si>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</si>
  <si>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</si>
  <si>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</si>
  <si>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</si>
  <si>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</si>
  <si>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</si>
  <si>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</si>
  <si>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</si>
  <si>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</si>
  <si>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</si>
  <si>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</si>
  <si>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</si>
  <si>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</si>
  <si>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</si>
  <si>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</si>
  <si>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</si>
  <si>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</si>
  <si>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</si>
  <si>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</si>
  <si>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</si>
  <si>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</si>
  <si>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</si>
  <si>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</si>
  <si>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</si>
  <si>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</si>
  <si>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</si>
  <si>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</si>
  <si>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</si>
  <si>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</si>
  <si>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</si>
  <si>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</si>
  <si>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</si>
  <si>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</si>
  <si>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</si>
  <si>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</si>
  <si>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</si>
  <si>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</si>
  <si>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</si>
  <si>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</si>
  <si>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</si>
  <si>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</si>
  <si>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</si>
  <si>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</si>
  <si>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</si>
  <si>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</si>
  <si>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</si>
  <si>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</si>
  <si>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</si>
  <si>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</si>
  <si>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</si>
  <si>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</si>
  <si>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</si>
  <si>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</si>
  <si>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</si>
  <si>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</si>
  <si>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</si>
  <si>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</si>
  <si>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</si>
  <si>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</si>
  <si>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</si>
  <si>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</si>
  <si>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</si>
  <si>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</si>
  <si>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</si>
  <si>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</si>
  <si>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</si>
  <si>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</si>
  <si>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</si>
  <si>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</si>
  <si>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</si>
  <si>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</si>
  <si>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</si>
  <si>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</si>
  <si>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</si>
  <si>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</si>
  <si>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</si>
  <si>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</si>
  <si>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</si>
  <si>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</si>
  <si>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</si>
  <si>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</si>
  <si>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</si>
  <si>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</si>
  <si>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</si>
  <si>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</si>
  <si>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</si>
  <si>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</si>
  <si>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</si>
  <si>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</si>
  <si>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</si>
  <si>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</si>
  <si>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</si>
  <si>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</si>
  <si>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</si>
  <si>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</si>
  <si>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</si>
  <si>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</si>
  <si>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</si>
  <si>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</si>
  <si>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</si>
  <si>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</si>
  <si>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</si>
  <si>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</si>
  <si>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</si>
  <si>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</si>
  <si>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</si>
  <si>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</si>
  <si>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</si>
  <si>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</si>
  <si>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</si>
  <si>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</si>
  <si>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</si>
  <si>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</si>
  <si>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</si>
  <si>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</si>
  <si>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</si>
  <si>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</si>
  <si>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</si>
  <si>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</si>
  <si>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</si>
  <si>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</si>
  <si>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</si>
  <si>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</si>
  <si>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</si>
  <si>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</si>
  <si>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</si>
  <si>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</si>
  <si>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</si>
  <si>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</si>
  <si>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</si>
  <si>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</si>
  <si>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</si>
  <si>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</si>
  <si>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</si>
  <si>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</si>
  <si>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</si>
  <si>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</si>
  <si>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</si>
  <si>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</si>
  <si>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</si>
  <si>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</si>
  <si>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</si>
  <si>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</si>
  <si>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</si>
  <si>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</si>
  <si>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</si>
  <si>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</si>
  <si>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</si>
  <si>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</si>
  <si>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</si>
  <si>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</si>
  <si>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</si>
  <si>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</si>
  <si>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</si>
  <si>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</si>
  <si>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</si>
  <si>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</si>
  <si>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</si>
  <si>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</si>
  <si>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</si>
  <si>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</si>
  <si>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</si>
  <si>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</si>
  <si>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</si>
  <si>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</si>
  <si>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</si>
  <si>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</si>
  <si>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</si>
  <si>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</si>
  <si>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</si>
  <si>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</si>
  <si>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</si>
  <si>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</si>
  <si>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</si>
  <si>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</si>
  <si>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</si>
  <si>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</si>
  <si>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</si>
  <si>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</si>
  <si>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</si>
  <si>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</si>
  <si>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</si>
  <si>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</si>
  <si>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</si>
  <si>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</si>
  <si>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</si>
  <si>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</si>
  <si>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</si>
  <si>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</si>
  <si>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</si>
  <si>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</si>
  <si>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</si>
  <si>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</si>
  <si>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</si>
  <si>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</si>
  <si>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</si>
  <si>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</si>
  <si>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</si>
  <si>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</si>
  <si>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</si>
  <si>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</si>
  <si>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</si>
  <si>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</si>
  <si>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</si>
  <si>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</si>
  <si>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</si>
  <si>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</si>
  <si>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</si>
  <si>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</si>
  <si>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</si>
  <si>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</si>
  <si>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</si>
  <si>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</si>
  <si>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</si>
  <si>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</si>
  <si>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</si>
  <si>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</si>
  <si>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</si>
  <si>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</si>
  <si>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</si>
  <si>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</si>
  <si>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</si>
  <si>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</si>
  <si>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</si>
  <si>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</si>
  <si>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</si>
  <si>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</si>
  <si>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</si>
  <si>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</si>
  <si>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</si>
  <si>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</si>
  <si>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</si>
  <si>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</si>
  <si>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</si>
  <si>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</si>
  <si>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</si>
  <si>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</si>
  <si>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</si>
  <si>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</si>
  <si>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</si>
  <si>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</si>
  <si>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</si>
  <si>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</si>
  <si>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</si>
  <si>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</si>
  <si>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</si>
  <si>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</si>
  <si>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</si>
  <si>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</si>
  <si>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</si>
  <si>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</si>
  <si>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</si>
  <si>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</si>
  <si>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</si>
  <si>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</si>
  <si>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</si>
  <si>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</si>
  <si>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</si>
  <si>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</si>
  <si>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</si>
  <si>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</si>
  <si>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</si>
  <si>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</si>
  <si>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</si>
  <si>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</si>
  <si>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</si>
  <si>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</si>
  <si>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</si>
  <si>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</si>
  <si>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</si>
  <si>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</si>
  <si>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</si>
  <si>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</si>
  <si>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</si>
  <si>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</si>
  <si>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</si>
  <si>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</si>
  <si>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</si>
  <si>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</si>
  <si>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</si>
  <si>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</si>
  <si>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</si>
  <si>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</si>
  <si>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</si>
  <si>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</si>
  <si>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</si>
  <si>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</si>
  <si>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</si>
  <si>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</si>
  <si>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</si>
  <si>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</si>
  <si>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</si>
  <si>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</si>
  <si>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</si>
  <si>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</si>
  <si>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</si>
  <si>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</si>
  <si>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</si>
  <si>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</si>
  <si>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</si>
  <si>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</si>
  <si>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</si>
  <si>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</si>
  <si>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</si>
  <si>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</si>
  <si>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</si>
  <si>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</si>
  <si>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</si>
  <si>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</si>
  <si>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</si>
  <si>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</si>
  <si>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</si>
  <si>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</si>
  <si>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</si>
  <si>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</si>
  <si>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</si>
  <si>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</si>
  <si>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</si>
  <si>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</si>
  <si>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</si>
  <si>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</si>
  <si>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</si>
  <si>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</si>
  <si>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</si>
  <si>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</si>
  <si>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</si>
  <si>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</si>
  <si>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</si>
  <si>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</si>
  <si>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</si>
  <si>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</si>
  <si>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</si>
  <si>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</si>
  <si>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</si>
  <si>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</si>
  <si>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</si>
  <si>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</si>
  <si>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</si>
  <si>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</si>
  <si>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</si>
  <si>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</si>
  <si>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</si>
  <si>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</si>
  <si>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</si>
  <si>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</si>
  <si>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</si>
  <si>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</si>
  <si>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</si>
  <si>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</si>
  <si>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</si>
  <si>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</si>
  <si>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</si>
  <si>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</si>
  <si>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</si>
  <si>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</si>
  <si>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</si>
  <si>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</si>
  <si>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</si>
  <si>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</si>
  <si>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</si>
  <si>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</si>
  <si>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</si>
  <si>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</si>
  <si>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</si>
  <si>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</si>
  <si>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</si>
  <si>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</si>
  <si>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</si>
  <si>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</si>
  <si>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</si>
  <si>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</si>
  <si>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</si>
  <si>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</si>
  <si>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</si>
  <si>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</si>
  <si>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</si>
  <si>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</si>
  <si>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</si>
  <si>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</si>
  <si>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</si>
  <si>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</si>
  <si>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</si>
  <si>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</si>
  <si>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</si>
  <si>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</si>
  <si>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</si>
  <si>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</si>
  <si>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</si>
  <si>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</si>
  <si>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</si>
  <si>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</si>
  <si>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</si>
  <si>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</si>
  <si>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</si>
  <si>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</si>
  <si>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</si>
  <si>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</si>
  <si>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</si>
  <si>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</si>
  <si>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</si>
  <si>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</si>
  <si>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</si>
  <si>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</si>
  <si>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</si>
  <si>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</si>
  <si>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</si>
  <si>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</si>
  <si>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</si>
  <si>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</si>
  <si>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</si>
  <si>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</si>
  <si>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</si>
  <si>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</si>
  <si>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</si>
  <si>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</si>
  <si>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</si>
  <si>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</si>
  <si>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</si>
  <si>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</si>
  <si>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</si>
  <si>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</si>
  <si>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</si>
  <si>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</si>
  <si>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</si>
  <si>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</si>
  <si>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</si>
  <si>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</si>
  <si>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</si>
  <si>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</si>
  <si>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</si>
  <si>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</si>
  <si>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</si>
  <si>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</si>
  <si>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</si>
  <si>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</si>
  <si>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</si>
  <si>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</si>
  <si>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</si>
  <si>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</si>
  <si>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</si>
  <si>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</si>
  <si>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</si>
  <si>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</si>
  <si>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</si>
  <si>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</si>
  <si>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</si>
  <si>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</si>
  <si>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</si>
  <si>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</si>
  <si>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</si>
  <si>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</si>
  <si>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</si>
  <si>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</si>
  <si>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</si>
  <si>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</si>
  <si>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</si>
  <si>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</si>
  <si>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</si>
  <si>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</si>
  <si>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</si>
  <si>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</si>
  <si>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</si>
  <si>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</si>
  <si>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</si>
  <si>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</si>
  <si>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</si>
  <si>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</si>
  <si>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</si>
  <si>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</si>
  <si>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</si>
  <si>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</si>
  <si>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</si>
  <si>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</si>
  <si>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</si>
  <si>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</si>
  <si>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</si>
  <si>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</si>
  <si>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</si>
  <si>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</si>
  <si>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</si>
  <si>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</si>
  <si>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</si>
  <si>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</si>
  <si>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</si>
  <si>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</si>
  <si>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</si>
  <si>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</si>
  <si>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</si>
  <si>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</si>
  <si>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</si>
  <si>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</si>
  <si>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</si>
  <si>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</si>
  <si>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</si>
  <si>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</si>
  <si>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</si>
  <si>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</si>
  <si>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</si>
  <si>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</si>
  <si>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</si>
  <si>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</si>
  <si>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</si>
  <si>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</si>
  <si>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</si>
  <si>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</si>
  <si>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</si>
  <si>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</si>
  <si>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</si>
  <si>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</si>
  <si>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</si>
  <si>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</si>
  <si>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</si>
  <si>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</si>
  <si>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</si>
  <si>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</si>
  <si>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</si>
  <si>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</si>
  <si>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</si>
  <si>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</si>
  <si>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</si>
  <si>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</si>
  <si>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</si>
  <si>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</si>
  <si>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</si>
  <si>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</si>
  <si>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</si>
  <si>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</si>
  <si>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</si>
  <si>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</si>
  <si>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</si>
  <si>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</si>
  <si>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</si>
  <si>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</si>
  <si>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</si>
  <si>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</si>
  <si>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</si>
  <si>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</si>
  <si>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</si>
  <si>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</si>
  <si>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</si>
  <si>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</si>
  <si>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</si>
  <si>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</si>
  <si>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</si>
  <si>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</si>
  <si>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</si>
  <si>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</si>
  <si>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</si>
  <si>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</si>
  <si>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</si>
  <si>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</si>
  <si>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</si>
  <si>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</si>
  <si>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</si>
  <si>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</si>
  <si>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</si>
  <si>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</si>
  <si>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</si>
  <si>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</si>
  <si>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</si>
  <si>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</si>
  <si>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</si>
  <si>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</si>
  <si>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</si>
  <si>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</si>
  <si>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</si>
  <si>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</si>
  <si>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</si>
  <si>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</si>
  <si>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</si>
  <si>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</si>
  <si>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</si>
  <si>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</si>
  <si>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</si>
  <si>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</si>
  <si>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</si>
  <si>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</si>
  <si>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</si>
  <si>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</si>
  <si>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</si>
  <si>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</si>
  <si>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</si>
  <si>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</si>
  <si>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</si>
  <si>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</si>
  <si>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</si>
  <si>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</si>
  <si>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</si>
  <si>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</si>
  <si>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</si>
  <si>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</si>
  <si>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</si>
  <si>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</si>
  <si>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</si>
  <si>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</si>
  <si>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</si>
  <si>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</si>
  <si>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</si>
  <si>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</si>
  <si>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</si>
  <si>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</si>
  <si>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</si>
  <si>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</si>
  <si>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</si>
  <si>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</si>
  <si>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</si>
  <si>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</si>
  <si>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</si>
  <si>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</si>
  <si>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</si>
  <si>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</si>
  <si>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</si>
  <si>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</si>
  <si>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</si>
  <si>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</si>
  <si>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</si>
  <si>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</si>
  <si>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</si>
  <si>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</si>
  <si>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</si>
  <si>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</si>
  <si>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</si>
  <si>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</si>
  <si>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</si>
  <si>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</si>
  <si>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</si>
  <si>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</si>
  <si>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</si>
  <si>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</si>
  <si>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</si>
  <si>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</si>
  <si>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</si>
  <si>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</si>
  <si>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</si>
  <si>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</si>
  <si>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</si>
  <si>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</si>
  <si>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</si>
  <si>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</si>
  <si>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</si>
  <si>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</si>
  <si>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</si>
  <si>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</si>
  <si>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</si>
  <si>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</si>
  <si>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</si>
  <si>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</si>
  <si>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</si>
  <si>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</si>
  <si>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</si>
  <si>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</si>
  <si>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</si>
  <si>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</si>
  <si>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</si>
  <si>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</si>
  <si>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</si>
  <si>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</si>
  <si>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</si>
  <si>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</si>
  <si>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</si>
  <si>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</si>
  <si>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</si>
  <si>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</si>
  <si>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</si>
  <si>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</si>
  <si>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</si>
  <si>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</si>
  <si>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</si>
  <si>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</si>
  <si>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</si>
  <si>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</si>
  <si>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</si>
  <si>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</si>
  <si>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</si>
  <si>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</si>
  <si>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</si>
  <si>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</si>
  <si>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</si>
  <si>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</si>
  <si>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</si>
  <si>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</si>
  <si>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</si>
  <si>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</si>
  <si>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</si>
  <si>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</si>
  <si>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</si>
  <si>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</si>
  <si>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</si>
  <si>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</si>
  <si>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</si>
  <si>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</si>
  <si>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</si>
  <si>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</si>
  <si>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</si>
  <si>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</si>
  <si>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</si>
  <si>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</si>
  <si>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</si>
  <si>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</si>
  <si>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</si>
  <si>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</si>
  <si>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</si>
  <si>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</si>
  <si>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</si>
  <si>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</si>
  <si>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</si>
  <si>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</si>
  <si>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</si>
  <si>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</si>
  <si>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</si>
  <si>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</si>
  <si>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</si>
  <si>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</si>
  <si>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</si>
  <si>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</si>
  <si>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</si>
  <si>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</si>
  <si>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</si>
  <si>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</si>
  <si>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</si>
  <si>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</si>
  <si>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</si>
  <si>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</si>
  <si>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</si>
  <si>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</si>
  <si>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</si>
  <si>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</si>
  <si>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</si>
  <si>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</si>
  <si>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</si>
  <si>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</si>
  <si>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</si>
  <si>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</si>
  <si>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</si>
  <si>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</si>
  <si>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</si>
  <si>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</si>
  <si>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</si>
  <si>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</si>
  <si>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</si>
  <si>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</si>
  <si>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</si>
  <si>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</si>
  <si>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</si>
  <si>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</si>
  <si>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</si>
  <si>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</si>
  <si>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</si>
  <si>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</si>
  <si>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</si>
  <si>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</si>
  <si>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</si>
  <si>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</si>
  <si>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</si>
  <si>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</si>
  <si>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</si>
  <si>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</si>
  <si>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</si>
  <si>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</si>
  <si>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</si>
  <si>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</si>
  <si>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</si>
  <si>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</si>
  <si>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</si>
  <si>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</si>
  <si>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</si>
  <si>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</si>
  <si>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</si>
  <si>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</si>
  <si>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</si>
  <si>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</si>
  <si>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</si>
  <si>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</si>
  <si>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</si>
  <si>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</si>
  <si>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</si>
  <si>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</si>
  <si>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</si>
  <si>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</si>
  <si>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</si>
  <si>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</si>
  <si>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</si>
  <si>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</si>
  <si>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</si>
  <si>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</si>
  <si>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</si>
  <si>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</si>
  <si>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</si>
  <si>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</si>
  <si>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</si>
  <si>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</si>
  <si>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</si>
  <si>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</si>
  <si>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</si>
  <si>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</si>
  <si>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</si>
  <si>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</si>
  <si>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</si>
  <si>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</si>
  <si>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</si>
  <si>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</si>
  <si>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</si>
  <si>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</si>
  <si>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</si>
  <si>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</si>
  <si>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</si>
  <si>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</si>
  <si>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</si>
  <si>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</si>
  <si>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</si>
  <si>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</si>
  <si>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</si>
  <si>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</si>
  <si>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</si>
  <si>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</si>
  <si>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</si>
  <si>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</si>
  <si>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</si>
  <si>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</si>
  <si>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</si>
  <si>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</si>
  <si>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</si>
  <si>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</si>
  <si>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</si>
  <si>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</si>
  <si>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</si>
  <si>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</si>
  <si>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</si>
  <si>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</si>
  <si>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</si>
  <si>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</si>
  <si>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</si>
  <si>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</si>
  <si>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</si>
  <si>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</si>
  <si>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</si>
  <si>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</si>
  <si>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</si>
  <si>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</si>
  <si>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</si>
  <si>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</si>
  <si>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</si>
  <si>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</si>
  <si>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</si>
  <si>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</si>
  <si>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</si>
  <si>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</si>
  <si>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</si>
  <si>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</si>
  <si>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</si>
  <si>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</si>
  <si>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</si>
  <si>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</si>
  <si>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</si>
  <si>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</si>
  <si>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</si>
  <si>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</si>
  <si>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</si>
  <si>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</si>
  <si>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</si>
  <si>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</si>
  <si>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</si>
  <si>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</si>
  <si>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</si>
  <si>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</si>
  <si>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</si>
  <si>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</si>
  <si>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</si>
  <si>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</si>
  <si>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</si>
  <si>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</si>
  <si>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</si>
  <si>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</si>
  <si>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</si>
  <si>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</si>
  <si>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</si>
  <si>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</si>
  <si>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</si>
  <si>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</si>
  <si>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</si>
  <si>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</si>
  <si>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</si>
  <si>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</si>
  <si>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</si>
  <si>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</si>
  <si>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</si>
  <si>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</si>
  <si>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</si>
  <si>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</si>
  <si>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</si>
  <si>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</si>
  <si>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</si>
  <si>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</si>
  <si>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</si>
  <si>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</si>
  <si>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</si>
  <si>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</si>
  <si>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</si>
  <si>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</si>
  <si>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</si>
  <si>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</si>
  <si>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</si>
  <si>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</si>
  <si>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</si>
  <si>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</si>
  <si>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</si>
  <si>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</si>
  <si>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</si>
  <si>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</si>
  <si>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</si>
  <si>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</si>
  <si>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</si>
  <si>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</si>
  <si>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</si>
  <si>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</si>
  <si>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</si>
  <si>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</si>
  <si>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</si>
  <si>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</si>
  <si>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</si>
  <si>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</si>
  <si>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</si>
  <si>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</si>
  <si>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</si>
  <si>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</si>
  <si>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</si>
  <si>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</si>
  <si>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</si>
  <si>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</si>
  <si>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</si>
  <si>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</si>
  <si>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</si>
  <si>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</si>
  <si>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</si>
  <si>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</si>
  <si>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</si>
  <si>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</si>
  <si>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</si>
  <si>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</si>
  <si>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</si>
  <si>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</si>
  <si>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</si>
  <si>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</si>
  <si>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</si>
  <si>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</si>
  <si>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</si>
  <si>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</si>
  <si>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</si>
  <si>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</si>
  <si>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</si>
  <si>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</si>
  <si>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</si>
  <si>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</si>
  <si>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</si>
  <si>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</si>
  <si>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</si>
  <si>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</si>
  <si>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</si>
  <si>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</si>
  <si>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</si>
  <si>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</si>
  <si>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</si>
  <si>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</si>
  <si>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</si>
  <si>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</si>
  <si>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</si>
  <si>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</si>
  <si>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</si>
  <si>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</si>
  <si>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</si>
  <si>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</si>
  <si>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</si>
  <si>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</si>
  <si>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</si>
  <si>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</si>
  <si>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</si>
  <si>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</si>
  <si>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</si>
  <si>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</si>
  <si>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</si>
  <si>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</si>
  <si>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</si>
  <si>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</si>
  <si>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</si>
  <si>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</si>
  <si>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</si>
  <si>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</si>
  <si>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</si>
  <si>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</si>
  <si>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</si>
  <si>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</si>
  <si>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</si>
  <si>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</si>
  <si>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</si>
  <si>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</si>
  <si>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</si>
  <si>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</si>
  <si>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</si>
  <si>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</si>
  <si>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</si>
  <si>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</si>
  <si>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</si>
  <si>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</si>
  <si>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</si>
  <si>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</si>
  <si>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</si>
  <si>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</si>
  <si>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</si>
  <si>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</si>
  <si>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</si>
  <si>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</si>
  <si>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</si>
  <si>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</si>
  <si>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</si>
  <si>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</si>
  <si>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</si>
  <si>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</si>
  <si>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</si>
  <si>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</si>
  <si>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</si>
  <si>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</si>
  <si>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</si>
  <si>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</si>
  <si>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</si>
  <si>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</si>
  <si>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</si>
  <si>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</si>
  <si>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</si>
  <si>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</si>
  <si>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</si>
  <si>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</si>
  <si>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</si>
  <si>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</si>
  <si>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</si>
  <si>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</si>
  <si>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</si>
  <si>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</si>
  <si>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</si>
  <si>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</si>
  <si>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</si>
  <si>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</si>
  <si>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</si>
  <si>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</si>
  <si>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</si>
  <si>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</si>
  <si>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</si>
  <si>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</si>
  <si>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</si>
  <si>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</si>
  <si>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</si>
  <si>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</si>
  <si>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</si>
  <si>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</si>
  <si>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</si>
  <si>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</si>
  <si>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</si>
  <si>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</si>
  <si>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</si>
  <si>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</si>
  <si>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</si>
  <si>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</si>
  <si>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</si>
  <si>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</si>
  <si>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</si>
  <si>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</si>
  <si>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</si>
  <si>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</si>
  <si>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</si>
  <si>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</si>
  <si>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</si>
  <si>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</si>
  <si>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</si>
  <si>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</si>
  <si>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</si>
  <si>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</si>
  <si>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</si>
  <si>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</si>
  <si>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</si>
  <si>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</si>
  <si>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</si>
  <si>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</si>
  <si>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</si>
  <si>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</si>
  <si>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</si>
  <si>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</si>
  <si>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</si>
  <si>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</si>
  <si>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</si>
  <si>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</si>
  <si>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</si>
  <si>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</si>
  <si>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</si>
  <si>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</si>
  <si>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</si>
  <si>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</si>
  <si>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</si>
  <si>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</si>
  <si>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</si>
  <si>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</si>
  <si>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</si>
  <si>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</si>
  <si>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</si>
  <si>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</si>
  <si>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</si>
  <si>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</si>
  <si>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</si>
  <si>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</si>
  <si>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</si>
  <si>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</si>
  <si>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</si>
  <si>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</si>
  <si>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</si>
  <si>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</si>
  <si>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</si>
  <si>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</si>
  <si>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</si>
  <si>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</si>
  <si>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</si>
  <si>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</si>
  <si>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</si>
  <si>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</si>
  <si>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</si>
  <si>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</si>
  <si>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</si>
  <si>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</si>
  <si>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</si>
  <si>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</si>
  <si>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</si>
  <si>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</si>
  <si>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</si>
  <si>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</si>
  <si>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</si>
  <si>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</si>
  <si>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</si>
  <si>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</si>
  <si>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</si>
  <si>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</si>
  <si>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</si>
  <si>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</si>
  <si>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</si>
  <si>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</si>
  <si>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</si>
  <si>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</si>
  <si>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</si>
  <si>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</si>
  <si>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</si>
  <si>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</si>
  <si>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</si>
  <si>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</si>
  <si>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</si>
  <si>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</si>
  <si>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</si>
  <si>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</si>
  <si>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</si>
  <si>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</si>
  <si>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</si>
  <si>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</si>
  <si>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</si>
  <si>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</si>
  <si>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</si>
  <si>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</si>
  <si>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</si>
  <si>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</si>
  <si>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</si>
  <si>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</si>
  <si>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</si>
  <si>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</si>
  <si>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</si>
  <si>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</si>
  <si>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</si>
  <si>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</si>
  <si>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</si>
  <si>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</si>
  <si>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</si>
  <si>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</si>
  <si>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</si>
  <si>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</si>
  <si>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</si>
  <si>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</si>
  <si>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</si>
  <si>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</si>
  <si>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</si>
  <si>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</si>
  <si>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</si>
  <si>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</si>
  <si>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</si>
  <si>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</si>
  <si>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</si>
  <si>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</si>
  <si>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</si>
  <si>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</si>
  <si>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</si>
  <si>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</si>
  <si>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</si>
  <si>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</si>
  <si>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</si>
  <si>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</si>
  <si>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</si>
  <si>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</si>
  <si>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</si>
  <si>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</si>
  <si>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</si>
  <si>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</si>
  <si>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</si>
  <si>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</si>
  <si>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</si>
  <si>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</si>
  <si>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</si>
  <si>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</si>
  <si>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</si>
  <si>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</si>
  <si>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</si>
  <si>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</si>
  <si>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</si>
  <si>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</si>
  <si>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</si>
  <si>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</si>
  <si>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</si>
  <si>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</si>
  <si>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</si>
  <si>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</si>
  <si>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</si>
  <si>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</si>
  <si>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</si>
  <si>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</si>
  <si>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</si>
  <si>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</si>
  <si>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</si>
  <si>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</si>
  <si>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</si>
  <si>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</si>
  <si>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</si>
  <si>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</si>
  <si>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</si>
  <si>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</si>
  <si>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</si>
  <si>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</si>
  <si>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</si>
  <si>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</si>
  <si>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</si>
  <si>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</si>
  <si>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</si>
  <si>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</si>
  <si>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</si>
  <si>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</si>
  <si>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</si>
  <si>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</si>
  <si>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</si>
  <si>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</si>
  <si>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</si>
  <si>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</si>
  <si>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</si>
  <si>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</si>
  <si>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</si>
  <si>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</si>
  <si>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</si>
  <si>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</si>
  <si>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</si>
  <si>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</si>
  <si>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</si>
  <si>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</si>
  <si>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</si>
  <si>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</si>
  <si>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</si>
  <si>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</si>
  <si>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</si>
  <si>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</si>
  <si>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</si>
  <si>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</si>
  <si>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</si>
  <si>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</si>
  <si>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</si>
  <si>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</si>
  <si>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</si>
  <si>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</si>
  <si>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</si>
  <si>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</si>
  <si>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</si>
  <si>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</si>
  <si>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</si>
  <si>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</si>
  <si>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</si>
  <si>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</si>
  <si>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</si>
  <si>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</si>
  <si>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</si>
  <si>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</si>
  <si>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</si>
  <si>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</si>
  <si>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</si>
  <si>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</si>
  <si>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</si>
  <si>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</si>
  <si>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</si>
  <si>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</si>
  <si>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</si>
  <si>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</si>
  <si>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</si>
  <si>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</si>
  <si>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</si>
  <si>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</si>
  <si>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</si>
  <si>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</si>
  <si>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</si>
  <si>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</si>
  <si>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</si>
  <si>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</si>
  <si>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</si>
  <si>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</si>
  <si>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</si>
  <si>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</si>
  <si>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</si>
  <si>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</si>
  <si>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</si>
  <si>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</si>
  <si>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</si>
  <si>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</si>
  <si>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</si>
  <si>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</si>
  <si>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</si>
  <si>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</si>
  <si>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</si>
  <si>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</si>
  <si>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</si>
  <si>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</si>
  <si>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</si>
  <si>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</si>
  <si>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</si>
  <si>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</si>
  <si>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</si>
  <si>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</si>
  <si>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</si>
  <si>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</si>
  <si>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</si>
  <si>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</si>
  <si>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</si>
  <si>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</si>
  <si>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</si>
  <si>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</si>
  <si>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</si>
  <si>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</si>
  <si>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</si>
  <si>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</si>
  <si>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</si>
  <si>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</si>
  <si>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</si>
  <si>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</si>
  <si>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</si>
  <si>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</si>
  <si>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</si>
  <si>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</si>
  <si>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</si>
  <si>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</si>
  <si>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</si>
  <si>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</si>
  <si>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</si>
  <si>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</si>
  <si>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</si>
  <si>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</si>
  <si>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</si>
  <si>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</si>
  <si>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</si>
  <si>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</si>
  <si>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</si>
  <si>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</si>
  <si>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</si>
  <si>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</si>
  <si>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</si>
  <si>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</si>
  <si>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</si>
  <si>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</si>
  <si>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</si>
  <si>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</si>
  <si>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</si>
  <si>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</si>
  <si>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</si>
  <si>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</si>
  <si>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</si>
  <si>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</si>
  <si>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</si>
  <si>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</si>
  <si>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</si>
  <si>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</si>
  <si>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</si>
  <si>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</si>
  <si>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</si>
  <si>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</si>
  <si>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</si>
  <si>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</si>
  <si>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</si>
  <si>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</si>
  <si>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</si>
  <si>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</si>
  <si>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</si>
  <si>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</si>
  <si>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</si>
  <si>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</si>
  <si>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</si>
  <si>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</si>
  <si>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</si>
  <si>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</si>
  <si>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</si>
  <si>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</si>
  <si>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</si>
  <si>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</si>
  <si>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</si>
  <si>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</si>
  <si>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</si>
  <si>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</si>
  <si>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</si>
  <si>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</si>
  <si>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</si>
  <si>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</si>
  <si>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</si>
  <si>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</si>
  <si>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</si>
  <si>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</si>
  <si>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</si>
  <si>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</si>
  <si>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</si>
  <si>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</si>
  <si>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</si>
  <si>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</si>
  <si>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</si>
  <si>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</si>
  <si>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</si>
  <si>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</si>
  <si>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</si>
  <si>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</si>
  <si>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</si>
  <si>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</si>
  <si>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</si>
  <si>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</si>
  <si>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</si>
  <si>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</si>
  <si>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</si>
  <si>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</si>
  <si>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</si>
  <si>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</si>
  <si>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</si>
  <si>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</si>
  <si>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</si>
  <si>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</si>
  <si>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</si>
  <si>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</si>
  <si>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</si>
  <si>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</si>
  <si>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</si>
  <si>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</si>
  <si>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</si>
  <si>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</si>
  <si>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</si>
  <si>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</si>
  <si>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</si>
  <si>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</si>
  <si>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</si>
  <si>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</si>
  <si>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</si>
  <si>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</si>
  <si>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</si>
  <si>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</si>
  <si>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</si>
  <si>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</si>
  <si>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</si>
  <si>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</si>
  <si>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</si>
  <si>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</si>
  <si>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</si>
  <si>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</si>
  <si>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</si>
  <si>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</si>
  <si>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</si>
  <si>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</si>
  <si>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</si>
  <si>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</si>
  <si>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</si>
  <si>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</si>
  <si>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</si>
  <si>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</si>
  <si>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</si>
  <si>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</si>
  <si>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</si>
  <si>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</si>
  <si>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</si>
  <si>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</si>
  <si>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</si>
  <si>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</si>
  <si>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</si>
  <si>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</si>
  <si>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</si>
  <si>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</si>
  <si>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</si>
  <si>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</si>
  <si>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</si>
  <si>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</si>
  <si>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</si>
  <si>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</si>
  <si>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</si>
  <si>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</si>
  <si>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</si>
  <si>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</si>
  <si>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</si>
  <si>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</si>
  <si>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</si>
  <si>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</si>
  <si>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</si>
  <si>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</si>
  <si>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</si>
  <si>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</si>
  <si>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</si>
  <si>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</si>
  <si>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</si>
  <si>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</si>
  <si>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</si>
  <si>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</si>
  <si>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</si>
  <si>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</si>
  <si>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</si>
  <si>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</si>
  <si>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</si>
  <si>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</si>
  <si>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</si>
  <si>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</si>
  <si>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</si>
  <si>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</si>
  <si>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</si>
  <si>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</si>
  <si>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</si>
  <si>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</si>
  <si>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</si>
  <si>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</si>
  <si>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</si>
  <si>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</si>
  <si>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</si>
  <si>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</si>
  <si>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</si>
  <si>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</si>
  <si>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</si>
  <si>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</si>
  <si>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</si>
  <si>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</si>
  <si>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</si>
  <si>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</si>
  <si>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</si>
  <si>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</si>
  <si>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</si>
  <si>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</si>
  <si>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</si>
  <si>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</si>
  <si>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</si>
  <si>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</si>
  <si>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</si>
  <si>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</si>
  <si>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</si>
  <si>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</si>
  <si>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</si>
  <si>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</si>
  <si>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</si>
  <si>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</si>
  <si>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</si>
  <si>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</si>
  <si>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</si>
  <si>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</si>
  <si>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</si>
  <si>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</si>
  <si>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</si>
  <si>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</si>
  <si>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</si>
  <si>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</si>
  <si>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</si>
  <si>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</si>
  <si>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</si>
  <si>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</si>
  <si>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</si>
  <si>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</si>
  <si>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</si>
  <si>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</si>
  <si>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</si>
  <si>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</si>
  <si>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</si>
  <si>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</si>
  <si>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</si>
  <si>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</si>
  <si>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</si>
  <si>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</si>
  <si>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</si>
  <si>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</si>
  <si>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</si>
  <si>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</si>
  <si>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</si>
  <si>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</si>
  <si>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</si>
  <si>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</si>
  <si>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</si>
  <si>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</si>
  <si>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</si>
  <si>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</si>
  <si>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</si>
  <si>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</si>
  <si>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</si>
  <si>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</si>
  <si>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</si>
  <si>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</si>
  <si>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</si>
  <si>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</si>
  <si>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</si>
  <si>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</si>
  <si>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</si>
  <si>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</si>
  <si>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</si>
  <si>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</si>
  <si>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</si>
  <si>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</si>
  <si>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</si>
  <si>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</si>
  <si>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</si>
  <si>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</si>
  <si>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</si>
  <si>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</si>
  <si>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</si>
  <si>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</si>
  <si>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</si>
  <si>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</si>
  <si>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</si>
  <si>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</si>
  <si>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</si>
  <si>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</si>
  <si>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</si>
  <si>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</si>
  <si>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</si>
  <si>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</si>
  <si>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</si>
  <si>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</si>
  <si>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</si>
  <si>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</si>
  <si>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</si>
  <si>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</si>
  <si>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</si>
  <si>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</si>
  <si>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</si>
  <si>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</si>
  <si>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</si>
  <si>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</si>
  <si>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</si>
  <si>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</si>
  <si>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</si>
  <si>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</si>
  <si>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</si>
  <si>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</si>
  <si>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</si>
  <si>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</si>
  <si>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</si>
  <si>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</si>
  <si>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</si>
  <si>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</si>
  <si>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</si>
  <si>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</si>
  <si>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</si>
  <si>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</si>
  <si>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</si>
  <si>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</si>
  <si>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</si>
  <si>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</si>
  <si>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</si>
  <si>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</si>
  <si>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</si>
  <si>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</si>
  <si>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</si>
  <si>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</si>
  <si>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</si>
  <si>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</si>
  <si>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</si>
  <si>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</si>
  <si>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</si>
  <si>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</si>
  <si>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</si>
  <si>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</si>
  <si>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</si>
  <si>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</si>
  <si>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</si>
  <si>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</si>
  <si>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</si>
  <si>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</si>
  <si>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</si>
  <si>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</si>
  <si>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</si>
  <si>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</si>
  <si>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</si>
  <si>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</si>
  <si>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</si>
  <si>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</si>
  <si>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</si>
  <si>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</si>
  <si>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</si>
  <si>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</si>
  <si>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</si>
  <si>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</si>
  <si>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</si>
  <si>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</si>
  <si>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</si>
  <si>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</si>
  <si>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</si>
  <si>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</si>
  <si>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</si>
  <si>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</si>
  <si>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</si>
  <si>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</si>
  <si>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</si>
  <si>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</si>
  <si>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</si>
  <si>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</si>
  <si>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</si>
  <si>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</si>
  <si>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</si>
  <si>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</si>
  <si>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</si>
  <si>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</si>
  <si>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</si>
  <si>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</si>
  <si>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</si>
  <si>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</si>
  <si>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</si>
  <si>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</si>
  <si>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</si>
  <si>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</si>
  <si>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</si>
  <si>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</si>
  <si>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</si>
  <si>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</si>
  <si>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</si>
  <si>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</si>
  <si>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</si>
  <si>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</si>
  <si>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</si>
  <si>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</si>
  <si>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</si>
  <si>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</si>
  <si>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</si>
  <si>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</si>
  <si>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</si>
  <si>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</si>
  <si>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</si>
  <si>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</si>
  <si>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</si>
  <si>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</si>
  <si>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</si>
  <si>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</si>
  <si>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</si>
  <si>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</si>
  <si>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</si>
  <si>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</si>
  <si>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</si>
  <si>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</si>
  <si>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</si>
  <si>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</si>
  <si>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</si>
  <si>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</si>
  <si>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</si>
  <si>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</si>
  <si>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</si>
  <si>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</si>
  <si>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</si>
  <si>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</si>
  <si>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</si>
  <si>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</si>
  <si>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</si>
  <si>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</si>
  <si>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</si>
  <si>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</si>
  <si>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</si>
  <si>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</si>
  <si>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</si>
  <si>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</si>
  <si>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</si>
  <si>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</si>
  <si>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</si>
  <si>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</si>
  <si>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</si>
  <si>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</si>
  <si>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</si>
  <si>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</si>
  <si>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</si>
  <si>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</si>
  <si>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</si>
  <si>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</si>
  <si>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</si>
  <si>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</si>
  <si>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</si>
  <si>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</si>
  <si>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</si>
  <si>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</si>
  <si>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</si>
  <si>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</si>
  <si>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</si>
  <si>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</si>
  <si>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</si>
  <si>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</si>
  <si>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</si>
  <si>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</si>
  <si>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</si>
  <si>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</si>
  <si>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</si>
  <si>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</si>
  <si>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</si>
  <si>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</si>
  <si>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</si>
  <si>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</si>
  <si>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</si>
  <si>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</si>
  <si>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</si>
  <si>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</si>
  <si>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</si>
  <si>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</si>
  <si>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</si>
  <si>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</si>
  <si>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</si>
  <si>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</si>
  <si>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</si>
  <si>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</si>
  <si>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</si>
  <si>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</si>
  <si>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</si>
  <si>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</si>
  <si>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</si>
  <si>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</si>
  <si>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</si>
  <si>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</si>
  <si>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</si>
  <si>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</si>
  <si>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</si>
  <si>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</si>
  <si>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</si>
  <si>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</si>
  <si>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</si>
  <si>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</si>
  <si>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</si>
  <si>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</si>
  <si>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</si>
  <si>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</si>
  <si>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</si>
  <si>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</si>
  <si>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</si>
  <si>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</si>
  <si>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</si>
  <si>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</si>
  <si>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</si>
  <si>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</si>
  <si>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</si>
  <si>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</si>
  <si>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</si>
  <si>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</si>
  <si>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</si>
  <si>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</si>
  <si>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</si>
  <si>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</si>
  <si>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</si>
  <si>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</si>
  <si>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</si>
  <si>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</si>
  <si>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</si>
  <si>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</si>
  <si>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</si>
  <si>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</si>
  <si>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</si>
  <si>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</si>
  <si>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</si>
  <si>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</si>
  <si>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</si>
  <si>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</si>
  <si>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</si>
  <si>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</si>
  <si>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</si>
  <si>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</si>
  <si>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</si>
  <si>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</si>
  <si>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</si>
  <si>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</si>
  <si>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</si>
  <si>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</si>
  <si>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</si>
  <si>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</si>
  <si>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</si>
  <si>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</si>
  <si>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</si>
  <si>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</si>
  <si>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</si>
  <si>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</si>
  <si>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</si>
  <si>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</si>
  <si>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</si>
  <si>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</si>
  <si>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</si>
  <si>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</si>
  <si>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</si>
  <si>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</si>
  <si>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</si>
  <si>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</si>
  <si>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</si>
  <si>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</si>
  <si>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</si>
  <si>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</si>
  <si>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</si>
  <si>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</si>
  <si>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</si>
  <si>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</si>
  <si>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</si>
  <si>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</si>
  <si>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</si>
  <si>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</si>
  <si>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</si>
  <si>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</si>
  <si>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</si>
  <si>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</si>
  <si>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</si>
  <si>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</si>
  <si>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</si>
  <si>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</si>
  <si>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</si>
  <si>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</si>
  <si>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</si>
  <si>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</si>
  <si>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</si>
  <si>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</si>
  <si>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</si>
  <si>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</si>
  <si>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</si>
  <si>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</si>
  <si>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</si>
  <si>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</si>
  <si>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</si>
  <si>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</si>
  <si>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</si>
  <si>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</si>
  <si>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</si>
  <si>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</si>
  <si>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</si>
  <si>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</si>
  <si>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</si>
  <si>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</si>
  <si>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</si>
  <si>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</si>
  <si>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</si>
  <si>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</si>
  <si>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</si>
  <si>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</si>
  <si>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</si>
  <si>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</si>
  <si>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</si>
  <si>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</si>
  <si>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</si>
  <si>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</si>
  <si>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</si>
  <si>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</si>
  <si>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</si>
  <si>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</si>
  <si>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</si>
  <si>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</si>
  <si>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</si>
  <si>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</si>
  <si>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</si>
  <si>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</si>
  <si>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</si>
  <si>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</si>
  <si>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</si>
  <si>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</si>
  <si>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</si>
  <si>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</si>
  <si>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</si>
  <si>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</si>
  <si>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</si>
  <si>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</si>
  <si>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</si>
  <si>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</si>
  <si>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</si>
  <si>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</si>
  <si>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</si>
  <si>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</si>
  <si>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</si>
  <si>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</si>
  <si>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</si>
  <si>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</si>
  <si>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</si>
  <si>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</si>
  <si>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</si>
  <si>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</si>
  <si>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</si>
  <si>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</si>
  <si>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</si>
  <si>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</si>
  <si>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</si>
  <si>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</si>
  <si>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</si>
  <si>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</si>
  <si>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</si>
  <si>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</si>
  <si>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</si>
  <si>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</si>
  <si>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</si>
  <si>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</si>
  <si>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</si>
  <si>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</si>
  <si>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</si>
  <si>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</si>
  <si>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</si>
  <si>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</si>
  <si>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</si>
  <si>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</si>
  <si>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</si>
  <si>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</si>
  <si>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</si>
  <si>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</si>
  <si>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</si>
  <si>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</si>
  <si>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</si>
  <si>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</si>
  <si>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</si>
  <si>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</si>
  <si>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</si>
  <si>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</si>
  <si>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</si>
  <si>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</si>
  <si>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</si>
  <si>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</si>
  <si>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</si>
  <si>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</si>
  <si>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</si>
  <si>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</si>
  <si>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</si>
  <si>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</si>
  <si>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</si>
  <si>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</si>
  <si>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</si>
  <si>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</si>
  <si>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</si>
  <si>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</si>
  <si>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</si>
  <si>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</si>
  <si>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</si>
  <si>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</si>
  <si>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</si>
  <si>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</si>
  <si>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</si>
  <si>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</si>
  <si>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</si>
  <si>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</si>
  <si>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</si>
  <si>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</si>
  <si>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</si>
  <si>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</si>
  <si>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</si>
  <si>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</si>
  <si>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</si>
  <si>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</si>
  <si>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</si>
  <si>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</si>
  <si>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</si>
  <si>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</si>
  <si>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</si>
  <si>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</si>
  <si>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</si>
  <si>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</si>
  <si>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</si>
  <si>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</si>
  <si>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</si>
  <si>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</si>
  <si>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</si>
  <si>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</si>
  <si>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</si>
  <si>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</si>
  <si>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</si>
  <si>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</si>
  <si>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</si>
  <si>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</si>
  <si>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</si>
  <si>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</si>
  <si>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</si>
  <si>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</si>
  <si>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</si>
  <si>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</si>
  <si>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</si>
  <si>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</si>
  <si>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</si>
  <si>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</si>
  <si>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</si>
  <si>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</si>
  <si>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</si>
  <si>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</si>
  <si>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</si>
  <si>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</si>
  <si>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</si>
  <si>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</si>
  <si>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</si>
  <si>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</si>
  <si>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</si>
  <si>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</si>
  <si>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</si>
  <si>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</si>
  <si>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</si>
  <si>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</si>
  <si>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</si>
  <si>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</si>
  <si>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</si>
  <si>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</si>
  <si>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</si>
  <si>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</si>
  <si>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</si>
  <si>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</si>
  <si>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</si>
  <si>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</si>
  <si>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</si>
  <si>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</si>
  <si>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</si>
  <si>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</si>
  <si>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</si>
  <si>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</si>
  <si>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</si>
  <si>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</si>
  <si>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</si>
  <si>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</si>
  <si>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</si>
  <si>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</si>
  <si>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</si>
  <si>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</si>
  <si>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</si>
  <si>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</si>
  <si>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</si>
  <si>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</si>
  <si>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</si>
  <si>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</si>
  <si>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</si>
  <si>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</si>
  <si>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</si>
  <si>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</si>
  <si>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</si>
  <si>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</si>
  <si>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</si>
  <si>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</si>
  <si>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</si>
  <si>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</si>
  <si>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</si>
  <si>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</si>
  <si>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</si>
  <si>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</si>
  <si>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</si>
  <si>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</si>
  <si>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</si>
  <si>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</si>
  <si>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</si>
  <si>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</si>
  <si>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</si>
  <si>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</si>
  <si>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</si>
  <si>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</si>
  <si>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</si>
  <si>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</si>
  <si>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</si>
  <si>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</si>
  <si>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</si>
  <si>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</si>
  <si>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</si>
  <si>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</si>
  <si>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</si>
  <si>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</si>
  <si>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</si>
  <si>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</si>
  <si>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</si>
  <si>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</si>
  <si>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</si>
  <si>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</si>
  <si>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</si>
  <si>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</si>
  <si>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</si>
  <si>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</si>
  <si>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</si>
  <si>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</si>
  <si>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</si>
  <si>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</si>
  <si>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</si>
  <si>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</si>
  <si>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</si>
  <si>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</si>
  <si>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</si>
  <si>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</si>
  <si>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</si>
  <si>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</si>
  <si>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</si>
  <si>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</si>
  <si>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</si>
  <si>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</si>
  <si>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</si>
  <si>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</si>
  <si>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</si>
  <si>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</si>
  <si>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</si>
  <si>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</si>
  <si>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</si>
  <si>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</si>
  <si>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</si>
  <si>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</si>
  <si>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</si>
  <si>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</si>
  <si>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</si>
  <si>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</si>
  <si>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</si>
  <si>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</si>
  <si>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</si>
  <si>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</si>
  <si>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</si>
  <si>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</si>
  <si>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</si>
  <si>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</si>
  <si>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</si>
  <si>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</si>
  <si>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</si>
  <si>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</si>
  <si>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</si>
  <si>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</si>
  <si>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</si>
  <si>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</si>
  <si>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</si>
  <si>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</si>
  <si>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</si>
  <si>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</si>
  <si>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</si>
  <si>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</si>
  <si>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</si>
  <si>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</si>
  <si>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</si>
  <si>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</si>
  <si>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</si>
  <si>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</si>
  <si>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</si>
  <si>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</si>
  <si>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</si>
  <si>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</si>
  <si>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</si>
  <si>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</si>
  <si>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</si>
  <si>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</si>
  <si>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</si>
  <si>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</si>
  <si>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</si>
  <si>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</si>
  <si>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</si>
  <si>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</si>
  <si>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</si>
  <si>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</si>
  <si>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</si>
  <si>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</si>
  <si>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</si>
  <si>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</si>
  <si>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</si>
  <si>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</si>
  <si>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</si>
  <si>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</si>
  <si>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</si>
  <si>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</si>
  <si>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</si>
  <si>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</si>
  <si>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</si>
  <si>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</si>
  <si>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</si>
  <si>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</si>
  <si>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</si>
  <si>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</si>
  <si>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</si>
  <si>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</si>
  <si>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</si>
  <si>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</si>
  <si>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</si>
  <si>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</si>
  <si>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</si>
  <si>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</si>
  <si>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</si>
  <si>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</si>
  <si>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</si>
  <si>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</si>
  <si>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</si>
  <si>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</si>
  <si>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</si>
  <si>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</si>
  <si>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</si>
  <si>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</si>
  <si>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</si>
  <si>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</si>
  <si>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</si>
  <si>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</si>
  <si>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</si>
  <si>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</si>
  <si>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</si>
  <si>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</si>
  <si>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</si>
  <si>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</si>
  <si>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</si>
  <si>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</si>
  <si>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</si>
  <si>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</si>
  <si>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</si>
  <si>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</si>
  <si>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</si>
  <si>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</si>
  <si>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</si>
  <si>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</si>
  <si>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</si>
  <si>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</si>
  <si>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</si>
  <si>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</si>
  <si>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</si>
  <si>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</si>
  <si>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</si>
  <si>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</si>
  <si>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</si>
  <si>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</si>
  <si>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</si>
  <si>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</si>
  <si>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</si>
  <si>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</si>
  <si>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</si>
  <si>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</si>
  <si>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</si>
  <si>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</si>
  <si>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</si>
  <si>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</si>
  <si>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</si>
  <si>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</si>
  <si>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</si>
  <si>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</si>
  <si>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</si>
  <si>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</si>
  <si>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</si>
  <si>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</si>
  <si>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</si>
  <si>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</si>
  <si>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</si>
  <si>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</si>
  <si>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</si>
  <si>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</si>
  <si>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</si>
  <si>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</si>
  <si>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</si>
  <si>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</si>
  <si>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</si>
  <si>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</si>
  <si>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</si>
  <si>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</si>
  <si>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</si>
  <si>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</si>
  <si>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</si>
  <si>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</si>
  <si>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</si>
  <si>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</si>
  <si>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</si>
  <si>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</si>
  <si>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</si>
  <si>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</si>
  <si>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</si>
  <si>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</si>
  <si>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</si>
  <si>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</si>
  <si>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</si>
  <si>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</si>
  <si>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</si>
  <si>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</si>
  <si>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</si>
  <si>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</si>
  <si>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</si>
  <si>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</si>
  <si>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</si>
  <si>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</si>
  <si>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</si>
  <si>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</si>
  <si>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</si>
  <si>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</si>
  <si>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</si>
  <si>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</si>
  <si>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</si>
  <si>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</si>
  <si>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</si>
  <si>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</si>
  <si>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</si>
  <si>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</si>
  <si>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</si>
  <si>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</si>
  <si>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</si>
  <si>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</si>
  <si>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</si>
  <si>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</si>
  <si>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</si>
  <si>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</si>
  <si>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</si>
  <si>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</si>
  <si>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</si>
  <si>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</si>
  <si>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</si>
  <si>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</si>
  <si>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</si>
  <si>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</si>
  <si>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</si>
  <si>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</si>
  <si>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</si>
  <si>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</si>
  <si>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</si>
  <si>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</si>
  <si>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</si>
  <si>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</si>
  <si>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</si>
  <si>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</si>
  <si>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</si>
  <si>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</si>
  <si>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</si>
  <si>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</si>
  <si>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</si>
  <si>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</si>
  <si>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</si>
  <si>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</si>
  <si>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</si>
  <si>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</si>
  <si>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</si>
  <si>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</si>
  <si>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</si>
  <si>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</si>
  <si>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</si>
  <si>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</si>
  <si>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</si>
  <si>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</si>
  <si>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</si>
  <si>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</si>
  <si>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</si>
  <si>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</si>
  <si>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</si>
  <si>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</si>
  <si>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</si>
  <si>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</si>
  <si>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</si>
  <si>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</si>
  <si>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</si>
  <si>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</si>
  <si>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</si>
  <si>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</si>
  <si>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</si>
  <si>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</si>
  <si>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</si>
  <si>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</si>
  <si>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</si>
  <si>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</si>
  <si>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</si>
  <si>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</si>
  <si>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</si>
  <si>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</si>
  <si>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</si>
  <si>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</si>
  <si>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</si>
  <si>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</si>
  <si>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</si>
  <si>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</si>
  <si>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</si>
  <si>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</si>
  <si>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</si>
  <si>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</si>
  <si>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</si>
  <si>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</si>
  <si>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</si>
  <si>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</si>
  <si>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</si>
  <si>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</si>
  <si>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</si>
  <si>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</si>
  <si>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</si>
  <si>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</si>
  <si>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</si>
  <si>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</si>
  <si>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</si>
  <si>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</si>
  <si>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</si>
  <si>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</si>
  <si>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</si>
  <si>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</si>
  <si>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</si>
  <si>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</si>
  <si>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</si>
  <si>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</si>
  <si>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</si>
  <si>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</si>
  <si>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</si>
  <si>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</si>
  <si>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</si>
  <si>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</si>
  <si>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</si>
  <si>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</si>
  <si>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</si>
  <si>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</si>
  <si>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</si>
  <si>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</si>
  <si>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</si>
  <si>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</si>
  <si>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</si>
  <si>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</si>
  <si>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</si>
  <si>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</si>
  <si>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</si>
  <si>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</si>
  <si>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</si>
  <si>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</si>
  <si>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</si>
  <si>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</si>
  <si>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</si>
  <si>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</si>
  <si>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</si>
  <si>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</si>
  <si>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</si>
  <si>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</si>
  <si>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</si>
  <si>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</si>
  <si>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</si>
  <si>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</si>
  <si>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</si>
  <si>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</si>
  <si>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</si>
  <si>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</si>
  <si>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</si>
  <si>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</si>
  <si>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</si>
  <si>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</si>
  <si>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</si>
  <si>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</si>
  <si>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</si>
  <si>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</si>
  <si>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</si>
  <si>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</si>
  <si>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</si>
  <si>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</si>
  <si>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</si>
  <si>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</si>
  <si>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</si>
  <si>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</si>
  <si>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</si>
  <si>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</si>
  <si>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</si>
  <si>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</si>
  <si>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</si>
  <si>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</si>
  <si>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</si>
  <si>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</si>
  <si>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</si>
  <si>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</si>
  <si>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</si>
  <si>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</si>
  <si>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</si>
  <si>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</si>
  <si>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</si>
  <si>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</si>
  <si>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</si>
  <si>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</si>
  <si>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</si>
  <si>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</si>
  <si>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</si>
  <si>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</si>
  <si>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</si>
  <si>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</si>
  <si>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</si>
  <si>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</si>
  <si>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</si>
  <si>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</si>
  <si>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</si>
  <si>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</si>
  <si>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</si>
  <si>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</si>
  <si>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</si>
  <si>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</si>
  <si>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</si>
  <si>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</si>
  <si>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</si>
  <si>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</si>
  <si>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</si>
  <si>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</si>
  <si>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</si>
  <si>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</si>
  <si>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</si>
  <si>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</si>
  <si>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</si>
  <si>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</si>
  <si>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</si>
  <si>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</si>
  <si>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</si>
  <si>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</si>
  <si>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</si>
  <si>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</si>
  <si>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</si>
  <si>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</si>
  <si>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</si>
  <si>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</si>
  <si>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</si>
  <si>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</si>
  <si>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</si>
  <si>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</si>
  <si>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</si>
  <si>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</si>
  <si>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</si>
  <si>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</si>
  <si>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</si>
  <si>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</si>
  <si>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</si>
  <si>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</si>
  <si>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</si>
  <si>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</si>
  <si>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</si>
  <si>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</si>
  <si>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</si>
  <si>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</si>
  <si>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</si>
  <si>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</si>
  <si>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</si>
  <si>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</si>
  <si>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</si>
  <si>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</si>
  <si>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</si>
  <si>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</si>
  <si>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</si>
  <si>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</si>
  <si>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</si>
  <si>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</si>
  <si>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</si>
  <si>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</si>
  <si>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</si>
  <si>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</si>
  <si>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</si>
  <si>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</si>
  <si>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</si>
  <si>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</si>
  <si>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</si>
  <si>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</si>
  <si>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</si>
  <si>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</si>
  <si>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</si>
  <si>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</si>
  <si>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</si>
  <si>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</si>
  <si>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</si>
  <si>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</si>
  <si>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</si>
  <si>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</si>
  <si>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</si>
  <si>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</si>
  <si>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</si>
  <si>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</si>
  <si>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</si>
  <si>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</si>
  <si>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</si>
  <si>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</si>
  <si>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</si>
  <si>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</si>
  <si>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</si>
  <si>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</si>
  <si>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</si>
  <si>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</si>
  <si>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</si>
  <si>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</si>
  <si>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</si>
  <si>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</si>
  <si>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</si>
  <si>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</si>
  <si>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</si>
  <si>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</si>
  <si>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</si>
  <si>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</si>
  <si>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</si>
  <si>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</si>
  <si>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</si>
  <si>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</si>
  <si>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</si>
  <si>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</si>
  <si>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</si>
  <si>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</si>
  <si>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</si>
  <si>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</si>
  <si>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</si>
  <si>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</si>
  <si>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</si>
  <si>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</si>
  <si>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</si>
  <si>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</si>
  <si>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</si>
  <si>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</si>
  <si>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</si>
  <si>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</si>
  <si>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</si>
  <si>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</si>
  <si>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</si>
  <si>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</si>
  <si>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</si>
  <si>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</si>
  <si>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</si>
  <si>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</si>
  <si>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</si>
  <si>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</si>
  <si>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</si>
  <si>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</si>
  <si>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</si>
  <si>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</si>
  <si>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</si>
  <si>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</si>
  <si>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</si>
  <si>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</si>
  <si>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</si>
  <si>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</si>
  <si>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</si>
  <si>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</si>
  <si>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</si>
  <si>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</si>
  <si>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</si>
  <si>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</si>
  <si>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</si>
  <si>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</si>
  <si>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</si>
  <si>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</si>
  <si>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</si>
  <si>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</si>
  <si>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</si>
  <si>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</si>
  <si>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</si>
  <si>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</si>
  <si>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</si>
  <si>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</si>
  <si>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</si>
  <si>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</si>
  <si>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</si>
  <si>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</si>
  <si>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</si>
  <si>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</si>
  <si>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</si>
  <si>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</si>
  <si>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</si>
  <si>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</si>
  <si>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</si>
  <si>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</si>
  <si>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</si>
  <si>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</si>
  <si>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</si>
  <si>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</si>
  <si>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</si>
  <si>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</si>
  <si>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</si>
  <si>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</si>
  <si>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</si>
  <si>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</si>
  <si>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</si>
  <si>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</si>
  <si>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</si>
  <si>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</si>
  <si>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</si>
  <si>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</si>
  <si>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</si>
  <si>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</si>
  <si>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</si>
  <si>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</si>
  <si>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</si>
  <si>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</si>
  <si>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</si>
  <si>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</si>
  <si>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</si>
  <si>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</si>
  <si>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</si>
  <si>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</si>
  <si>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</si>
  <si>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</si>
  <si>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</si>
  <si>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</si>
  <si>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</si>
  <si>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</si>
  <si>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</si>
  <si>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</si>
  <si>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</si>
  <si>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</si>
  <si>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</si>
  <si>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</si>
  <si>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</si>
  <si>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</si>
  <si>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</si>
  <si>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</si>
  <si>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</si>
  <si>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</si>
  <si>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</si>
  <si>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</si>
  <si>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</si>
  <si>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</si>
  <si>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</si>
  <si>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</si>
  <si>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</si>
  <si>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</si>
  <si>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</si>
  <si>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</si>
  <si>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</si>
  <si>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</si>
  <si>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</si>
  <si>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</si>
  <si>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</si>
  <si>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</si>
  <si>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</si>
  <si>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</si>
  <si>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</si>
  <si>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</si>
  <si>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</si>
  <si>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</si>
  <si>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</si>
  <si>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</si>
  <si>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</si>
  <si>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</si>
  <si>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</si>
  <si>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</si>
  <si>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</si>
  <si>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</si>
  <si>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</si>
  <si>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</si>
  <si>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</si>
  <si>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</si>
  <si>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</si>
  <si>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</si>
  <si>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</si>
  <si>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</si>
  <si>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</si>
  <si>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</si>
  <si>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</si>
  <si>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</si>
  <si>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</si>
  <si>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</si>
  <si>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</si>
  <si>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</si>
  <si>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</si>
  <si>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</si>
  <si>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</si>
  <si>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</si>
  <si>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</si>
  <si>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</si>
  <si>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</si>
  <si>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</si>
  <si>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</si>
  <si>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</si>
  <si>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</si>
  <si>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</si>
  <si>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</si>
  <si>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</si>
  <si>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</si>
  <si>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</si>
  <si>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</si>
  <si>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</si>
  <si>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</si>
  <si>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</si>
  <si>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</si>
  <si>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</si>
  <si>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</si>
  <si>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</si>
  <si>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</si>
  <si>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</si>
  <si>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</si>
  <si>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</si>
  <si>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</si>
  <si>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</si>
  <si>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</si>
  <si>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</si>
  <si>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</si>
  <si>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</si>
  <si>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</si>
  <si>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</si>
  <si>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</si>
  <si>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</si>
  <si>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</si>
  <si>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</si>
  <si>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</si>
  <si>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</si>
  <si>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</si>
  <si>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</si>
  <si>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</si>
  <si>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</si>
  <si>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</si>
  <si>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</si>
  <si>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</si>
  <si>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</si>
  <si>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</si>
  <si>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</si>
  <si>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</si>
  <si>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</si>
  <si>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</si>
  <si>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</si>
  <si>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</si>
  <si>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</si>
  <si>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</si>
  <si>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</si>
  <si>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</si>
  <si>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</si>
  <si>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</si>
  <si>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</si>
  <si>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</si>
  <si>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</si>
  <si>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</si>
  <si>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</si>
  <si>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</si>
  <si>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</si>
  <si>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</si>
  <si>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</si>
  <si>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</si>
  <si>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</si>
  <si>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</si>
  <si>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</si>
  <si>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</si>
  <si>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</si>
  <si>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</si>
  <si>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</si>
  <si>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</si>
  <si>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</si>
  <si>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</si>
  <si>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</si>
  <si>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</si>
  <si>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</si>
  <si>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</si>
  <si>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</si>
  <si>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</si>
  <si>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</si>
  <si>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</si>
  <si>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</si>
  <si>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</si>
  <si>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</si>
  <si>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</si>
  <si>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</si>
  <si>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</si>
  <si>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</si>
  <si>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</si>
  <si>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</si>
  <si>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</si>
  <si>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</si>
  <si>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</si>
  <si>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</si>
  <si>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</si>
  <si>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</si>
  <si>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</si>
  <si>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</si>
  <si>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</si>
  <si>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</si>
  <si>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</si>
  <si>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</si>
  <si>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</si>
  <si>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</si>
  <si>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</si>
  <si>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</si>
  <si>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</si>
  <si>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</si>
  <si>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</si>
  <si>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</si>
  <si>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</si>
  <si>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</si>
  <si>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</si>
  <si>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</si>
  <si>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</si>
  <si>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</si>
  <si>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</si>
  <si>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</si>
  <si>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</si>
  <si>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</si>
  <si>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</si>
  <si>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</si>
  <si>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</si>
  <si>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</si>
  <si>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</si>
  <si>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</si>
  <si>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</si>
  <si>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</si>
  <si>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</si>
  <si>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</si>
  <si>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</si>
  <si>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</si>
  <si>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</si>
  <si>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</si>
  <si>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</si>
  <si>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</si>
  <si>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</si>
  <si>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</si>
  <si>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</si>
  <si>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</si>
  <si>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</si>
  <si>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</si>
  <si>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</si>
  <si>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</si>
  <si>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</si>
  <si>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</si>
  <si>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</si>
  <si>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</si>
  <si>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</si>
  <si>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</si>
  <si>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</si>
  <si>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</si>
  <si>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</si>
  <si>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</si>
  <si>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</si>
  <si>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</si>
  <si>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</si>
  <si>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</si>
  <si>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</si>
  <si>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</si>
  <si>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</si>
  <si>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</si>
  <si>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</si>
  <si>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</si>
  <si>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</si>
  <si>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</si>
  <si>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</si>
  <si>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</si>
  <si>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</si>
  <si>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</si>
  <si>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</si>
  <si>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</si>
  <si>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</si>
  <si>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</si>
  <si>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</si>
  <si>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</si>
  <si>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</si>
  <si>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</si>
  <si>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</si>
  <si>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</si>
  <si>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</si>
  <si>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</si>
  <si>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</si>
  <si>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</si>
  <si>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</si>
  <si>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</si>
  <si>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</si>
  <si>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</si>
  <si>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</si>
  <si>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</si>
  <si>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</si>
  <si>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</si>
  <si>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</si>
  <si>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</si>
  <si>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</si>
  <si>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</si>
  <si>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</si>
  <si>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</si>
  <si>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</si>
  <si>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</si>
  <si>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</si>
  <si>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</si>
  <si>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</si>
  <si>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</si>
  <si>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</si>
  <si>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</si>
  <si>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</si>
  <si>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</si>
  <si>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</si>
  <si>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</si>
  <si>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</si>
  <si>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</si>
  <si>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</si>
  <si>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</si>
  <si>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</si>
  <si>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</si>
  <si>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</si>
  <si>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</si>
  <si>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</si>
  <si>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</si>
  <si>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</si>
  <si>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</si>
  <si>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</si>
  <si>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</si>
  <si>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</si>
  <si>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</si>
  <si>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</si>
  <si>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</si>
  <si>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</si>
  <si>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</si>
  <si>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</si>
  <si>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</si>
  <si>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</si>
  <si>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</si>
  <si>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</si>
  <si>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</si>
  <si>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</si>
  <si>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</si>
  <si>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</si>
  <si>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</si>
  <si>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</si>
  <si>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</si>
  <si>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</si>
  <si>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</si>
  <si>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</si>
  <si>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</si>
  <si>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</si>
  <si>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</si>
  <si>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</si>
  <si>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</si>
  <si>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</si>
  <si>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</si>
  <si>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</si>
  <si>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</si>
  <si>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</si>
  <si>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</si>
  <si>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</si>
  <si>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</si>
  <si>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</si>
  <si>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</si>
  <si>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</si>
  <si>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</si>
  <si>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</si>
  <si>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</si>
  <si>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</si>
  <si>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</si>
  <si>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</si>
  <si>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</si>
  <si>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</si>
  <si>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</si>
  <si>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</si>
  <si>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</si>
  <si>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</si>
  <si>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</si>
  <si>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</si>
  <si>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</si>
  <si>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</si>
  <si>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</si>
  <si>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</si>
  <si>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</si>
  <si>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</si>
  <si>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</si>
  <si>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</si>
  <si>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</si>
  <si>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</si>
  <si>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</si>
  <si>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</si>
  <si>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</si>
  <si>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</si>
  <si>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</si>
  <si>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</si>
  <si>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</si>
  <si>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</si>
  <si>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</si>
  <si>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</si>
  <si>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</si>
  <si>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</si>
  <si>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</si>
  <si>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</si>
  <si>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</si>
  <si>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</si>
  <si>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</si>
  <si>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</si>
  <si>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</si>
  <si>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</si>
  <si>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</si>
  <si>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</si>
  <si>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</si>
  <si>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</si>
  <si>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</si>
  <si>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</si>
  <si>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</si>
  <si>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</si>
  <si>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</si>
  <si>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</si>
  <si>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</si>
  <si>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</si>
  <si>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</si>
  <si>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</si>
  <si>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</si>
  <si>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</si>
  <si>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</si>
  <si>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</si>
  <si>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</si>
  <si>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</si>
  <si>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</si>
  <si>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</si>
  <si>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</si>
  <si>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</si>
  <si>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</si>
  <si>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</si>
  <si>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</si>
  <si>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</si>
  <si>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</si>
  <si>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</si>
  <si>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</si>
  <si>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</si>
  <si>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</si>
  <si>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</si>
  <si>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</si>
  <si>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</si>
  <si>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</si>
  <si>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</si>
  <si>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</si>
  <si>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</si>
  <si>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</si>
  <si>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</si>
  <si>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</si>
  <si>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</si>
  <si>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</si>
  <si>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</si>
  <si>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</si>
  <si>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</si>
  <si>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</si>
  <si>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</si>
  <si>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</si>
  <si>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</si>
  <si>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</si>
  <si>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</si>
  <si>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</si>
  <si>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</si>
  <si>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</si>
  <si>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</si>
  <si>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</si>
  <si>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</si>
  <si>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</si>
  <si>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</si>
  <si>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</si>
  <si>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</si>
  <si>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</si>
  <si>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</si>
  <si>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</si>
  <si>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</si>
  <si>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</si>
  <si>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</si>
  <si>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</si>
  <si>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</si>
  <si>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</si>
  <si>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</si>
  <si>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</si>
  <si>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</si>
  <si>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</si>
  <si>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</si>
  <si>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</si>
  <si>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</si>
  <si>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</si>
  <si>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</si>
  <si>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</si>
  <si>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</si>
  <si>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</si>
  <si>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</si>
  <si>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</si>
  <si>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</si>
  <si>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</si>
  <si>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</si>
  <si>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</si>
  <si>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</si>
  <si>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</si>
  <si>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</si>
  <si>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</si>
  <si>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</si>
  <si>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</si>
  <si>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</si>
  <si>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</si>
  <si>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</si>
  <si>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</si>
  <si>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</si>
  <si>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</si>
  <si>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</si>
  <si>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</si>
  <si>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</si>
  <si>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</si>
  <si>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</si>
  <si>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</si>
  <si>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</si>
  <si>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</si>
  <si>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</si>
  <si>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</si>
  <si>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</si>
  <si>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</si>
  <si>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</si>
  <si>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</si>
  <si>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</si>
  <si>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</si>
  <si>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</si>
  <si>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</si>
  <si>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</si>
  <si>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</si>
  <si>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</si>
  <si>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</si>
  <si>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</si>
  <si>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</si>
  <si>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</si>
  <si>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</si>
  <si>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</si>
  <si>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</si>
  <si>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</si>
  <si>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</si>
  <si>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</si>
  <si>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</si>
  <si>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</si>
  <si>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</si>
  <si>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</si>
  <si>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</si>
  <si>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</si>
  <si>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</si>
  <si>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</si>
  <si>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</si>
  <si>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</si>
  <si>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</si>
  <si>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</si>
  <si>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</si>
  <si>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</si>
  <si>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</si>
  <si>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</si>
  <si>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</si>
  <si>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</si>
  <si>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</si>
  <si>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</si>
  <si>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</si>
  <si>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</si>
  <si>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</si>
  <si>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</si>
  <si>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</si>
  <si>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</si>
  <si>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</si>
  <si>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</si>
  <si>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</si>
  <si>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</si>
  <si>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</si>
  <si>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</si>
  <si>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</si>
  <si>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</si>
  <si>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</si>
  <si>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</si>
  <si>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</si>
  <si>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</si>
  <si>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</si>
  <si>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</si>
  <si>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</si>
  <si>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</si>
  <si>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</si>
  <si>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</si>
  <si>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</si>
  <si>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</si>
  <si>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</si>
  <si>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</si>
  <si>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</si>
  <si>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</si>
  <si>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</si>
  <si>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</si>
  <si>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</si>
  <si>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</si>
  <si>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</si>
  <si>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</si>
  <si>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</si>
  <si>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</si>
  <si>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</si>
  <si>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</si>
  <si>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</si>
  <si>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</si>
  <si>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</si>
  <si>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</si>
  <si>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</si>
  <si>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</si>
  <si>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</si>
  <si>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</si>
  <si>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</si>
  <si>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</si>
  <si>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</si>
  <si>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</si>
  <si>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</si>
  <si>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</si>
  <si>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</si>
  <si>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</si>
  <si>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</si>
  <si>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</si>
  <si>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</si>
  <si>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</si>
  <si>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</si>
  <si>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</si>
  <si>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</si>
  <si>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</si>
  <si>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</si>
  <si>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</si>
  <si>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</si>
  <si>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</si>
  <si>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</si>
  <si>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</si>
  <si>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</si>
  <si>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</si>
  <si>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</si>
  <si>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</si>
  <si>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</si>
  <si>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</si>
  <si>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</si>
  <si>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</si>
  <si>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</si>
  <si>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</si>
  <si>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</si>
  <si>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</si>
  <si>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</si>
  <si>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</si>
  <si>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</si>
  <si>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</si>
  <si>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</si>
  <si>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</si>
  <si>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</si>
  <si>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</si>
  <si>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</si>
  <si>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</si>
  <si>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</si>
  <si>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</si>
  <si>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</si>
  <si>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</si>
  <si>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</si>
  <si>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</si>
  <si>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</si>
  <si>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</si>
  <si>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</si>
  <si>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</si>
  <si>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</si>
  <si>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</si>
  <si>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</si>
  <si>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</si>
  <si>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</si>
  <si>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</si>
  <si>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</si>
  <si>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</si>
  <si>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</si>
  <si>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</si>
  <si>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</si>
  <si>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</si>
  <si>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</si>
  <si>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</si>
  <si>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</si>
  <si>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</si>
  <si>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</si>
  <si>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</si>
  <si>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</si>
  <si>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</si>
  <si>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</si>
  <si>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</si>
  <si>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</si>
  <si>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</si>
  <si>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</si>
  <si>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</si>
  <si>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</si>
  <si>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</si>
  <si>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</si>
  <si>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</si>
  <si>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</si>
  <si>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</si>
  <si>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</si>
  <si>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</si>
  <si>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</si>
  <si>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</si>
  <si>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</si>
  <si>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</si>
  <si>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</si>
  <si>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</si>
  <si>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</si>
  <si>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</si>
  <si>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</si>
  <si>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</si>
  <si>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</si>
  <si>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</si>
  <si>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</si>
  <si>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</si>
  <si>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</si>
  <si>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</si>
  <si>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</si>
  <si>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</si>
  <si>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</si>
  <si>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</si>
  <si>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</si>
  <si>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</si>
  <si>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</si>
  <si>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</si>
  <si>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</si>
  <si>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</si>
  <si>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</si>
  <si>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</si>
  <si>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</si>
  <si>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</si>
  <si>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</si>
  <si>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</si>
  <si>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</si>
  <si>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</si>
  <si>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</si>
  <si>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</si>
  <si>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</si>
  <si>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</si>
  <si>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</si>
  <si>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</si>
  <si>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</si>
  <si>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</si>
  <si>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</si>
  <si>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</si>
  <si>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</si>
  <si>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</si>
  <si>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</si>
  <si>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</si>
  <si>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</si>
  <si>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</si>
  <si>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</si>
  <si>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</si>
  <si>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</si>
  <si>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</si>
  <si>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</si>
  <si>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</si>
  <si>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</si>
  <si>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</si>
  <si>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</si>
  <si>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</si>
  <si>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</si>
  <si>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</si>
  <si>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</si>
  <si>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</si>
  <si>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</si>
  <si>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</si>
  <si>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</si>
  <si>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</si>
  <si>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</si>
  <si>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</si>
  <si>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</si>
  <si>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</si>
  <si>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</si>
  <si>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</si>
  <si>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</si>
  <si>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</si>
  <si>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</si>
  <si>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</si>
  <si>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</si>
  <si>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</si>
  <si>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</si>
  <si>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</si>
  <si>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</si>
  <si>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</si>
  <si>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</si>
  <si>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</si>
  <si>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</si>
  <si>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</si>
  <si>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</si>
  <si>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</si>
  <si>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</si>
  <si>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</si>
  <si>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</si>
  <si>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</si>
  <si>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</si>
  <si>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</si>
  <si>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</si>
  <si>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</si>
  <si>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</si>
  <si>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</si>
  <si>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</si>
  <si>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</si>
  <si>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</si>
  <si>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</si>
  <si>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</si>
  <si>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</si>
  <si>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</si>
  <si>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</si>
  <si>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</si>
  <si>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</si>
  <si>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</si>
  <si>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</si>
  <si>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</si>
  <si>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</si>
  <si>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</si>
  <si>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</si>
  <si>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</si>
  <si>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</si>
  <si>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</si>
  <si>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</si>
  <si>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</si>
  <si>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</si>
  <si>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</si>
  <si>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</si>
  <si>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</si>
  <si>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</si>
  <si>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</si>
  <si>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</si>
  <si>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</si>
  <si>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</si>
  <si>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</si>
  <si>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</si>
  <si>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</si>
  <si>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</si>
  <si>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</si>
  <si>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</si>
  <si>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</si>
  <si>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</si>
  <si>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</si>
  <si>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</si>
  <si>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</si>
  <si>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</si>
  <si>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</si>
  <si>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</si>
  <si>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</si>
  <si>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</si>
  <si>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</si>
  <si>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</si>
  <si>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</si>
  <si>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</si>
  <si>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</si>
  <si>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</si>
  <si>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</si>
  <si>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</si>
  <si>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</si>
  <si>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</si>
  <si>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</si>
  <si>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</si>
  <si>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</si>
  <si>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</si>
  <si>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</si>
  <si>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</si>
  <si>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</si>
  <si>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</si>
  <si>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</si>
  <si>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</si>
  <si>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</si>
  <si>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</si>
  <si>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</si>
  <si>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</si>
  <si>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</si>
  <si>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</si>
  <si>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</si>
  <si>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</si>
  <si>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</si>
  <si>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</si>
  <si>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</si>
  <si>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</si>
  <si>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</si>
  <si>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</si>
  <si>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</si>
  <si>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</si>
  <si>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</si>
  <si>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</si>
  <si>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</si>
  <si>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</si>
  <si>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</si>
  <si>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</si>
  <si>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</si>
  <si>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</si>
  <si>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</si>
  <si>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</si>
  <si>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</si>
  <si>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</si>
  <si>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</si>
  <si>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</si>
  <si>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</si>
  <si>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</si>
  <si>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</si>
  <si>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</si>
  <si>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</si>
  <si>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</si>
  <si>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</si>
  <si>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</si>
  <si>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</si>
  <si>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</si>
  <si>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</si>
  <si>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</si>
  <si>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</si>
  <si>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</si>
  <si>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</si>
  <si>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</si>
  <si>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</si>
  <si>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</si>
  <si>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</si>
  <si>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</si>
  <si>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</si>
  <si>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</si>
  <si>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</si>
  <si>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</si>
  <si>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</si>
  <si>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</si>
  <si>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</si>
  <si>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</si>
  <si>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</si>
  <si>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</si>
  <si>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</si>
  <si>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</si>
  <si>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</si>
  <si>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</si>
  <si>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</si>
  <si>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</si>
  <si>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</si>
  <si>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</si>
  <si>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</si>
  <si>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</si>
  <si>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</si>
  <si>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</si>
  <si>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</si>
  <si>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</si>
  <si>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</si>
  <si>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</si>
  <si>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</si>
  <si>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</si>
  <si>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</si>
  <si>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</si>
  <si>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</si>
  <si>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</si>
  <si>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</si>
  <si>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</si>
  <si>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</si>
  <si>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</si>
  <si>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</si>
  <si>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</si>
  <si>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</si>
  <si>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</si>
  <si>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</si>
  <si>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</si>
  <si>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</si>
  <si>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</si>
  <si>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</si>
  <si>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</si>
  <si>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</si>
  <si>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</si>
  <si>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</si>
  <si>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</si>
  <si>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</si>
  <si>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</si>
  <si>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</si>
  <si>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</si>
  <si>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</si>
  <si>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</si>
  <si>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</si>
  <si>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</si>
  <si>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</si>
  <si>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</si>
  <si>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</si>
  <si>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</si>
  <si>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</si>
  <si>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</si>
  <si>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</si>
  <si>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</si>
  <si>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</si>
  <si>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</si>
  <si>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</si>
  <si>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</si>
  <si>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</si>
  <si>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</si>
  <si>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</si>
  <si>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</si>
  <si>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</si>
  <si>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</si>
  <si>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</si>
  <si>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</si>
  <si>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</si>
  <si>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</si>
  <si>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</si>
  <si>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</si>
  <si>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</si>
  <si>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</si>
  <si>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</si>
  <si>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</si>
  <si>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</si>
  <si>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</si>
  <si>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</si>
  <si>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</si>
  <si>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</si>
  <si>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</si>
  <si>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</si>
  <si>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</si>
  <si>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</si>
  <si>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</si>
  <si>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</si>
  <si>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</si>
  <si>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</si>
  <si>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</si>
  <si>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</si>
  <si>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</si>
  <si>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</si>
  <si>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</si>
  <si>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</si>
  <si>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</si>
  <si>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</si>
  <si>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</si>
  <si>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</si>
  <si>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</si>
  <si>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</si>
  <si>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</si>
  <si>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</si>
  <si>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</si>
  <si>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</si>
  <si>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</si>
  <si>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</si>
  <si>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</si>
  <si>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</si>
  <si>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</si>
  <si>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</si>
  <si>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</si>
  <si>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</si>
  <si>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</si>
  <si>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</si>
  <si>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</si>
  <si>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</si>
  <si>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</si>
  <si>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</si>
  <si>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</si>
  <si>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</si>
  <si>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</si>
  <si>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</si>
  <si>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</si>
  <si>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</si>
  <si>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</si>
  <si>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</si>
  <si>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</si>
  <si>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</si>
  <si>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</si>
  <si>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</si>
  <si>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</si>
  <si>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</si>
  <si>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</si>
  <si>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</si>
  <si>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</si>
  <si>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</si>
  <si>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</si>
  <si>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</si>
  <si>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</si>
  <si>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</si>
  <si>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</si>
  <si>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</si>
  <si>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</si>
  <si>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</si>
  <si>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</si>
  <si>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</si>
  <si>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</si>
  <si>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</si>
  <si>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</si>
  <si>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</si>
  <si>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</si>
  <si>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</si>
  <si>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</si>
  <si>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</si>
  <si>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</si>
  <si>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</si>
  <si>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</si>
  <si>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</si>
  <si>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</si>
  <si>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</si>
  <si>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</si>
  <si>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</si>
  <si>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</si>
  <si>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</si>
  <si>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</si>
  <si>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</si>
  <si>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</si>
  <si>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</si>
  <si>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</si>
  <si>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</si>
  <si>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</si>
  <si>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</si>
  <si>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</si>
  <si>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</si>
  <si>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</si>
  <si>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</si>
  <si>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</si>
  <si>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</si>
  <si>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</si>
  <si>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</si>
  <si>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</si>
  <si>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</si>
  <si>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</si>
  <si>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</si>
  <si>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</si>
  <si>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</si>
  <si>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</si>
  <si>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</si>
  <si>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</si>
  <si>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</si>
  <si>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</si>
  <si>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</si>
  <si>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</si>
  <si>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</si>
  <si>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</si>
  <si>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</si>
  <si>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</si>
  <si>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</si>
  <si>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</si>
  <si>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</si>
  <si>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</si>
  <si>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</si>
  <si>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</si>
  <si>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</si>
  <si>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</si>
  <si>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</si>
  <si>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</si>
  <si>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</si>
  <si>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</si>
  <si>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</si>
  <si>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</si>
  <si>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</si>
  <si>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</si>
  <si>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</si>
  <si>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</si>
  <si>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</si>
  <si>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</si>
  <si>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</si>
  <si>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</si>
  <si>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</si>
  <si>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</si>
  <si>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</si>
  <si>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</si>
  <si>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</si>
  <si>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</si>
  <si>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</si>
  <si>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</si>
  <si>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</si>
  <si>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</si>
  <si>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</si>
  <si>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</si>
  <si>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</si>
  <si>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</si>
  <si>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</si>
  <si>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</si>
  <si>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</si>
  <si>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</si>
  <si>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</si>
  <si>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</si>
  <si>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</si>
  <si>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</si>
  <si>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</si>
  <si>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</si>
  <si>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</si>
  <si>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</si>
  <si>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</si>
  <si>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</si>
  <si>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</si>
  <si>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</si>
  <si>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</si>
  <si>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</si>
  <si>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</si>
  <si>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</si>
  <si>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</si>
  <si>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</si>
  <si>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</si>
  <si>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</si>
  <si>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</si>
  <si>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</si>
  <si>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</si>
  <si>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</si>
  <si>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</si>
  <si>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</si>
  <si>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</si>
  <si>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</si>
  <si>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</si>
  <si>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</si>
  <si>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</si>
  <si>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</si>
  <si>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</si>
  <si>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</si>
  <si>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</si>
  <si>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</si>
  <si>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</si>
  <si>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</si>
  <si>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</si>
  <si>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</si>
  <si>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</si>
  <si>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</si>
  <si>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</si>
  <si>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</si>
  <si>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</si>
  <si>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</si>
  <si>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</si>
  <si>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</si>
  <si>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</si>
  <si>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</si>
  <si>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</si>
  <si>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</si>
  <si>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</si>
  <si>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</si>
  <si>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</si>
  <si>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</si>
  <si>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</si>
  <si>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</si>
  <si>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</si>
  <si>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</si>
  <si>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</si>
  <si>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</si>
  <si>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</si>
  <si>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</si>
  <si>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</si>
  <si>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</si>
  <si>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</si>
  <si>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</si>
  <si>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</si>
  <si>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</si>
  <si>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</si>
  <si>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</si>
  <si>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</si>
  <si>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</si>
  <si>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</si>
  <si>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</si>
  <si>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</si>
  <si>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</si>
  <si>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</si>
  <si>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</si>
  <si>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</si>
  <si>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</si>
  <si>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</si>
  <si>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</si>
  <si>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</si>
  <si>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</si>
  <si>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</si>
  <si>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</si>
  <si>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</si>
  <si>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</si>
  <si>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</si>
  <si>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</si>
  <si>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</si>
  <si>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</si>
  <si>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</si>
  <si>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</si>
  <si>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</si>
  <si>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</si>
  <si>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</si>
  <si>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</si>
  <si>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</si>
  <si>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</si>
  <si>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</si>
  <si>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</si>
  <si>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</si>
  <si>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</si>
  <si>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</si>
  <si>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</si>
  <si>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</si>
  <si>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</si>
  <si>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</si>
  <si>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</si>
  <si>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</si>
  <si>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</si>
  <si>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</si>
  <si>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</si>
  <si>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</si>
  <si>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</si>
  <si>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</si>
  <si>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</si>
  <si>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</si>
  <si>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</si>
  <si>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</si>
  <si>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</si>
  <si>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</si>
  <si>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</si>
  <si>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</si>
  <si>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</si>
  <si>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</si>
  <si>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</si>
  <si>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</si>
  <si>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</si>
  <si>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</si>
  <si>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</si>
  <si>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</si>
  <si>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</si>
  <si>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</si>
  <si>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</si>
  <si>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</si>
  <si>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</si>
  <si>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</si>
  <si>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</si>
  <si>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</si>
  <si>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</si>
  <si>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</si>
  <si>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</si>
  <si>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</si>
  <si>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</si>
  <si>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</si>
  <si>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</si>
  <si>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</si>
  <si>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</si>
  <si>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</si>
  <si>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</si>
  <si>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</si>
  <si>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</si>
  <si>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</si>
  <si>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</si>
  <si>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</si>
  <si>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</si>
  <si>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</si>
  <si>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</si>
  <si>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</si>
  <si>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</si>
  <si>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</si>
  <si>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</si>
  <si>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</si>
  <si>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</si>
  <si>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</si>
  <si>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</si>
  <si>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</si>
  <si>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</si>
  <si>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</si>
  <si>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</si>
  <si>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</si>
  <si>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</si>
  <si>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</si>
  <si>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</si>
  <si>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</si>
  <si>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</si>
  <si>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</si>
  <si>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</si>
  <si>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</si>
  <si>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</si>
  <si>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</si>
  <si>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</si>
  <si>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</si>
  <si>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</si>
  <si>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</si>
  <si>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</si>
  <si>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</si>
  <si>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</si>
  <si>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</si>
  <si>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</si>
  <si>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</si>
  <si>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</si>
  <si>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</si>
  <si>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</si>
  <si>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</si>
  <si>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</si>
  <si>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</si>
  <si>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</si>
  <si>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</si>
  <si>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</si>
  <si>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</si>
  <si>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</si>
  <si>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</si>
  <si>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</si>
  <si>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</si>
  <si>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</si>
  <si>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</si>
  <si>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</si>
  <si>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</si>
  <si>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</si>
  <si>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</si>
  <si>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</si>
  <si>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</si>
  <si>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</si>
  <si>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</si>
  <si>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</si>
  <si>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</si>
  <si>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</si>
  <si>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</si>
  <si>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</si>
  <si>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</si>
  <si>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</si>
  <si>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</si>
  <si>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</si>
  <si>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</si>
  <si>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</si>
  <si>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</si>
  <si>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</si>
  <si>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</si>
  <si>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</si>
  <si>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</si>
  <si>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</si>
  <si>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</si>
  <si>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</si>
  <si>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</si>
  <si>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</si>
  <si>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</si>
  <si>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</si>
  <si>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</si>
  <si>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</si>
  <si>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</si>
  <si>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</si>
  <si>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</si>
  <si>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</si>
  <si>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</si>
  <si>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</si>
  <si>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</si>
  <si>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</si>
  <si>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</si>
  <si>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</si>
  <si>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</si>
  <si>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</si>
  <si>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</si>
  <si>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</si>
  <si>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</si>
  <si>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</si>
  <si>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</si>
  <si>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</si>
  <si>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</si>
  <si>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</si>
  <si>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</si>
  <si>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</si>
  <si>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</si>
  <si>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</si>
  <si>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</si>
  <si>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</si>
  <si>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</si>
  <si>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</si>
  <si>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</si>
  <si>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</si>
  <si>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</si>
  <si>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</si>
  <si>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</si>
  <si>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</si>
  <si>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</si>
  <si>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</si>
  <si>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</si>
  <si>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</si>
  <si>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</si>
  <si>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</si>
  <si>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</si>
  <si>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</si>
  <si>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</si>
  <si>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</si>
  <si>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</si>
  <si>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</si>
  <si>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</si>
  <si>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</si>
  <si>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</si>
  <si>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</si>
  <si>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</si>
  <si>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</si>
  <si>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</si>
  <si>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</si>
  <si>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</si>
  <si>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</si>
  <si>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</si>
  <si>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</si>
  <si>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</si>
  <si>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</si>
  <si>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</si>
  <si>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</si>
  <si>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</si>
  <si>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</si>
  <si>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</si>
  <si>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</si>
  <si>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</si>
  <si>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</si>
  <si>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</si>
  <si>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</si>
  <si>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</si>
  <si>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</si>
  <si>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</si>
  <si>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</si>
  <si>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</si>
  <si>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</si>
  <si>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</si>
  <si>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</si>
  <si>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</si>
  <si>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</si>
  <si>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</si>
  <si>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</si>
  <si>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</si>
  <si>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</si>
  <si>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</si>
  <si>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</si>
  <si>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</si>
  <si>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</si>
  <si>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</si>
  <si>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</si>
  <si>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</si>
  <si>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</si>
  <si>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</si>
  <si>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</si>
  <si>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</si>
  <si>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</si>
  <si>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</si>
  <si>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</si>
  <si>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</si>
  <si>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</si>
  <si>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</si>
  <si>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</si>
  <si>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</si>
  <si>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</si>
  <si>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</si>
  <si>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</si>
  <si>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</si>
  <si>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</si>
  <si>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</si>
  <si>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</si>
  <si>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</si>
  <si>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</si>
  <si>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</si>
  <si>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</si>
  <si>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</si>
  <si>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</si>
  <si>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</si>
  <si>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</si>
  <si>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</si>
  <si>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</si>
  <si>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</si>
  <si>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</si>
  <si>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</si>
  <si>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</si>
  <si>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</si>
  <si>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</si>
  <si>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</si>
  <si>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</si>
  <si>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</si>
  <si>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</si>
  <si>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</si>
  <si>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</si>
  <si>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</si>
  <si>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</si>
  <si>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</si>
  <si>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</si>
  <si>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</si>
  <si>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</si>
  <si>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</si>
  <si>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</si>
  <si>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</si>
  <si>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</si>
  <si>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</si>
  <si>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</si>
  <si>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</si>
  <si>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</si>
  <si>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</si>
  <si>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</si>
  <si>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</si>
  <si>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</si>
  <si>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</si>
  <si>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</si>
  <si>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</si>
  <si>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</si>
  <si>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</si>
  <si>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</si>
  <si>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</si>
  <si>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</si>
  <si>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</si>
  <si>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</si>
  <si>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</si>
  <si>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</si>
  <si>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</si>
  <si>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</si>
  <si>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</si>
  <si>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</si>
  <si>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</si>
  <si>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</si>
  <si>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</si>
  <si>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</si>
  <si>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</si>
  <si>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</si>
  <si>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</si>
  <si>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</si>
  <si>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</si>
  <si>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</si>
  <si>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</si>
  <si>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</si>
  <si>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</si>
  <si>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</si>
  <si>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</si>
  <si>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</si>
  <si>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</si>
  <si>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</si>
  <si>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</si>
  <si>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</si>
  <si>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</si>
  <si>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</si>
  <si>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</si>
  <si>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</si>
  <si>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</si>
  <si>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</si>
  <si>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</si>
  <si>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</si>
  <si>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</si>
  <si>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</si>
  <si>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</si>
  <si>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</si>
  <si>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</si>
  <si>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</si>
  <si>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</si>
  <si>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</si>
  <si>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</si>
  <si>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</si>
  <si>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</si>
  <si>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</si>
  <si>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</si>
  <si>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</si>
  <si>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</si>
  <si>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</si>
  <si>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</si>
  <si>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</si>
  <si>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</si>
  <si>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</si>
  <si>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</si>
  <si>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</si>
  <si>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</si>
  <si>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</si>
  <si>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</si>
  <si>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</si>
  <si>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</si>
  <si>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</si>
  <si>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</si>
  <si>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</si>
  <si>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</si>
  <si>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</si>
  <si>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</si>
  <si>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</si>
  <si>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</si>
  <si>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</si>
  <si>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</si>
  <si>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</si>
  <si>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</si>
  <si>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</si>
  <si>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</si>
  <si>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</si>
  <si>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</si>
  <si>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</si>
  <si>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</si>
  <si>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</si>
  <si>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</si>
  <si>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</si>
  <si>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</si>
  <si>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</si>
  <si>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</si>
  <si>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</si>
  <si>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</si>
  <si>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</si>
  <si>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</si>
  <si>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</si>
  <si>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</si>
  <si>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</si>
  <si>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</si>
  <si>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</si>
  <si>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</si>
  <si>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</si>
  <si>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</si>
  <si>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</si>
  <si>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</si>
  <si>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</si>
  <si>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</si>
  <si>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</si>
  <si>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</si>
  <si>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</si>
  <si>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</si>
  <si>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</si>
  <si>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</si>
  <si>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</si>
  <si>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</si>
  <si>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</si>
  <si>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</si>
  <si>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</si>
  <si>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</si>
  <si>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</si>
  <si>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</si>
  <si>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</si>
  <si>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</si>
  <si>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</si>
  <si>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</si>
  <si>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</si>
  <si>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</si>
  <si>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</si>
  <si>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</si>
  <si>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</si>
  <si>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</si>
  <si>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</si>
  <si>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</si>
  <si>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</si>
  <si>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</si>
  <si>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</si>
  <si>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</si>
  <si>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</si>
  <si>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</si>
  <si>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</si>
  <si>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</si>
  <si>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</si>
  <si>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</si>
  <si>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</si>
  <si>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</si>
  <si>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</si>
  <si>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</si>
  <si>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</si>
  <si>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</si>
  <si>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</si>
  <si>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</si>
  <si>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</si>
  <si>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</si>
  <si>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</si>
  <si>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</si>
  <si>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</si>
  <si>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</si>
  <si>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</si>
  <si>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</si>
  <si>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</si>
  <si>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</si>
  <si>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</si>
  <si>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</si>
  <si>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</si>
  <si>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</si>
  <si>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</si>
  <si>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</si>
  <si>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</si>
  <si>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</si>
  <si>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</si>
  <si>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</si>
  <si>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</si>
  <si>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</si>
  <si>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</si>
  <si>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</si>
  <si>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</si>
  <si>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</si>
  <si>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</si>
  <si>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</si>
  <si>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</si>
  <si>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</si>
  <si>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</si>
  <si>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</si>
  <si>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</si>
  <si>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</si>
  <si>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</si>
  <si>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</si>
  <si>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</si>
  <si>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</si>
  <si>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</si>
  <si>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</si>
  <si>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</si>
  <si>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</si>
  <si>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</si>
  <si>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</si>
  <si>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</si>
  <si>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</si>
  <si>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</si>
  <si>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</si>
  <si>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</si>
  <si>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</si>
  <si>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</si>
  <si>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</si>
  <si>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</si>
  <si>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</si>
  <si>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</si>
  <si>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</si>
  <si>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</si>
  <si>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</si>
  <si>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</si>
  <si>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</si>
  <si>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</si>
  <si>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</si>
  <si>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</si>
  <si>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</si>
  <si>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</si>
  <si>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</si>
  <si>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</si>
  <si>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</si>
  <si>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</si>
  <si>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</si>
  <si>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</si>
  <si>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</si>
  <si>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</si>
  <si>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</si>
  <si>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</si>
  <si>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</si>
  <si>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</si>
  <si>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</si>
  <si>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</si>
  <si>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</si>
  <si>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</si>
  <si>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</si>
  <si>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</si>
  <si>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</si>
  <si>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</si>
  <si>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</si>
  <si>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</si>
  <si>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</si>
  <si>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</si>
  <si>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</si>
  <si>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</si>
  <si>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</si>
  <si>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</si>
  <si>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</si>
  <si>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</si>
  <si>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</si>
  <si>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</si>
  <si>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</si>
  <si>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</si>
  <si>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</si>
  <si>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</si>
  <si>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</si>
  <si>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</si>
  <si>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</si>
  <si>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</si>
  <si>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</si>
  <si>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</si>
  <si>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</si>
  <si>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</si>
  <si>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</si>
  <si>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</si>
  <si>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</si>
  <si>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</si>
  <si>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</si>
  <si>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</si>
  <si>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</si>
  <si>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</si>
  <si>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</si>
  <si>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</si>
  <si>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</si>
  <si>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</si>
  <si>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</si>
  <si>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</si>
  <si>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</si>
  <si>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</si>
  <si>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</si>
  <si>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</si>
  <si>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</si>
  <si>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</si>
  <si>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</si>
  <si>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</si>
  <si>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</si>
  <si>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</si>
  <si>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</si>
  <si>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</si>
  <si>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</si>
  <si>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</si>
  <si>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</si>
  <si>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</si>
  <si>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</si>
  <si>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</si>
  <si>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</si>
  <si>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</si>
  <si>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</si>
  <si>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</si>
  <si>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</si>
  <si>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</si>
  <si>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</si>
  <si>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</si>
  <si>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</si>
  <si>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</si>
  <si>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</si>
  <si>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</si>
  <si>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</si>
  <si>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</si>
  <si>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</si>
  <si>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</si>
  <si>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</si>
  <si>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</si>
  <si>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</si>
  <si>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</si>
  <si>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</si>
  <si>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</si>
  <si>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</si>
  <si>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</si>
  <si>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</si>
  <si>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</si>
  <si>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</si>
  <si>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</si>
  <si>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</si>
  <si>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</si>
  <si>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</si>
  <si>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</si>
  <si>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</si>
  <si>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</si>
  <si>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</si>
  <si>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</si>
  <si>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</si>
  <si>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</si>
  <si>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</si>
  <si>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</si>
  <si>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</si>
  <si>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</si>
  <si>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</si>
  <si>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</si>
  <si>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</si>
  <si>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</si>
  <si>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</si>
  <si>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</si>
  <si>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</si>
  <si>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</si>
  <si>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</si>
  <si>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</si>
  <si>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</si>
  <si>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</si>
  <si>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</si>
  <si>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</si>
  <si>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</si>
  <si>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</si>
  <si>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</si>
  <si>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</si>
  <si>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</si>
  <si>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</si>
  <si>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</si>
  <si>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</si>
  <si>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</si>
  <si>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</si>
  <si>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</si>
  <si>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</si>
  <si>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</si>
  <si>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</si>
  <si>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</si>
  <si>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</si>
  <si>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</si>
  <si>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</si>
  <si>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</si>
  <si>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</si>
  <si>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</si>
  <si>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</si>
  <si>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</si>
  <si>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</si>
  <si>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</si>
  <si>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</si>
  <si>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</si>
  <si>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</si>
  <si>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</si>
  <si>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</si>
  <si>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</si>
  <si>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</si>
  <si>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</si>
  <si>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</si>
  <si>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</si>
  <si>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</si>
  <si>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</si>
  <si>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</si>
  <si>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</si>
  <si>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</si>
  <si>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</si>
  <si>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</si>
  <si>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</si>
  <si>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</si>
  <si>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</si>
  <si>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</si>
  <si>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</si>
  <si>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</si>
  <si>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</si>
  <si>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</si>
  <si>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</si>
  <si>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</si>
  <si>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</si>
  <si>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</si>
  <si>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</si>
  <si>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</si>
  <si>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</si>
  <si>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</si>
  <si>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</si>
  <si>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</si>
  <si>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</si>
  <si>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</si>
  <si>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</si>
  <si>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</si>
  <si>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</si>
  <si>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</si>
  <si>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</si>
  <si>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</si>
  <si>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</si>
  <si>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</si>
  <si>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</si>
  <si>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</si>
  <si>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</si>
  <si>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</si>
  <si>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</si>
  <si>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</si>
  <si>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</si>
  <si>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</si>
  <si>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</si>
  <si>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</si>
  <si>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</si>
  <si>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</si>
  <si>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</si>
  <si>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</si>
  <si>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</si>
  <si>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</si>
  <si>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</si>
  <si>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</si>
  <si>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</si>
  <si>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</si>
  <si>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</si>
  <si>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</si>
  <si>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</si>
  <si>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</si>
  <si>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</si>
  <si>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</si>
  <si>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</si>
  <si>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</si>
  <si>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</si>
  <si>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</si>
  <si>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</si>
  <si>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</si>
  <si>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</si>
  <si>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</si>
  <si>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</si>
  <si>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</si>
  <si>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</si>
  <si>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</si>
  <si>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</si>
  <si>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</si>
  <si>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</si>
  <si>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</si>
  <si>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</si>
  <si>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</si>
  <si>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</si>
  <si>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</si>
  <si>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</si>
  <si>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</si>
  <si>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</si>
  <si>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</si>
  <si>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</si>
  <si>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</si>
  <si>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</si>
  <si>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</si>
  <si>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</si>
  <si>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</si>
  <si>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</si>
  <si>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</si>
  <si>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</si>
  <si>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</si>
  <si>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</si>
  <si>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</si>
  <si>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</si>
  <si>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</si>
  <si>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</si>
  <si>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</si>
  <si>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</si>
  <si>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</si>
  <si>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</si>
  <si>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</si>
  <si>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</si>
  <si>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</si>
  <si>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</si>
  <si>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</si>
  <si>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</si>
  <si>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</si>
  <si>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</si>
  <si>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</si>
  <si>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</si>
  <si>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</si>
  <si>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</si>
  <si>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</si>
  <si>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</si>
  <si>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</si>
  <si>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</si>
  <si>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</si>
  <si>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</si>
  <si>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</si>
  <si>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</si>
  <si>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PCM-20251122-00000148</t>
  </si>
  <si>
    <t>Site located in Armaco team to moving early mor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</si>
  <si>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</si>
  <si>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</si>
  <si>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</si>
  <si>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</si>
  <si>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</si>
  <si>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</si>
  <si>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</si>
  <si>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</si>
  <si>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</si>
  <si>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</si>
  <si>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</si>
  <si>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</si>
  <si>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</si>
  <si>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</si>
  <si>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</si>
  <si>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</si>
  <si>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</si>
  <si>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</si>
  <si>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</si>
  <si>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</si>
  <si>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</si>
  <si>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</si>
  <si>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</si>
  <si>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</si>
  <si>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</si>
  <si>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</si>
  <si>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</si>
  <si>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</si>
  <si>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</si>
  <si>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</si>
  <si>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</si>
  <si>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</si>
  <si>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</si>
  <si>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</si>
  <si>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</si>
  <si>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</si>
  <si>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</si>
  <si>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</si>
  <si>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</si>
  <si>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</si>
  <si>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</si>
  <si>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</si>
  <si>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</si>
  <si>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</si>
  <si>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</si>
  <si>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</si>
  <si>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</si>
  <si>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</si>
  <si>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</si>
  <si>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</si>
  <si>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</si>
  <si>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</si>
  <si>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</si>
  <si>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</si>
  <si>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</si>
  <si>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</si>
  <si>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</si>
  <si>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</si>
  <si>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</si>
  <si>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</si>
  <si>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</si>
  <si>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</si>
  <si>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</si>
  <si>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</si>
  <si>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</si>
  <si>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</si>
  <si>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</si>
  <si>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</si>
  <si>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</si>
  <si>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</si>
  <si>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</si>
  <si>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</si>
  <si>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</si>
  <si>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</si>
  <si>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</si>
  <si>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</si>
  <si>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</si>
  <si>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</si>
  <si>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</si>
  <si>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</si>
  <si>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</si>
  <si>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</si>
  <si>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PCM-20251122-00000119</t>
  </si>
  <si>
    <t xml:space="preserve">site under access issue at night  located at Helton hotel
</t>
  </si>
  <si>
    <t xml:space="preserve"> PCM-20250215-00000830 </t>
  </si>
  <si>
    <t>LTE site still down and  site located in aramco area access issue need special permission</t>
  </si>
  <si>
    <t>PCM-20251121-00001195</t>
  </si>
  <si>
    <t xml:space="preserve">night access issue / USF area team will check morning </t>
  </si>
  <si>
    <t>PCM-20251122-00000121</t>
  </si>
  <si>
    <t>PCM-20251122-00000090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</si>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</sst>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164" fontId="26"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74" dataDxfId="173" headerRowBorderDxfId="171" tableBorderDxfId="172" totalsRowBorderDxfId="170">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activeCell="A2" sqref="A2:R11417"/>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tabSelected="1" workbookViewId="0">
      <selection activeCell="D3" sqref="D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320.1997223379658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2</v>
      </c>
      <c r="D3" s="133" t="s">
        <v>8572</v>
      </c>
      <c r="E3" s="142" t="s">
        <v>39021</v>
      </c>
      <c r="F3" s="143">
        <v>45983.145960648151</v>
      </c>
      <c r="G3" s="144">
        <f ca="1">IFERROR(NOW()-F3,"-")</f>
        <v>2.1876157406950369E-3</v>
      </c>
      <c r="H3" s="76">
        <v>45983.140162037038</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45983.148148263892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45983.148148263892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45983.148148263892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45983.148148263892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45983.148148263892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45983.148148263892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45983.148148263892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45983.148148263892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45983.148148263892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45983.148148263892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45983.148148263892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45983.148148263892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45983.148148263892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45983.148148263892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45983.148148263892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45983.148148263892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45983.148148263892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45983.148148263892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45983.148148263892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45983.148148263892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45983.148148263892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45983.148148263892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45983.148148263892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45983.148148263892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45983.148148263892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45983.148148263892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45983.148148263892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45983.148148263892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45983.148148263892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45983.148148263892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45983.148148263892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45983.148148263892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45983.148148263892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45983.148148263892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45983.148148263892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45983.148148263892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45983.148148263892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45983.148148263892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45983.148148263892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45983.148148263892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45983.148148263892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45983.148148263892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45983.148148263892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45983.148148263892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45983.148148263892</v>
      </c>
      <c r="H48" s="143"/>
      <c r="I48" s="141" t="str">
        <f>IFERROR(VLOOKUP(D48,DB!A:F,6,0),"")</f>
        <v/>
      </c>
      <c r="J48" s="141" t="str">
        <f>IFERROR(VLOOKUP(D48,DB!A:G,7,0),"")</f>
        <v/>
      </c>
      <c r="K48" s="145"/>
      <c r="L48" s="146" t="str">
        <f>IFERROR(VLOOKUP(D48,DB!A:I,9,0),"")</f>
        <v/>
      </c>
    </row>
    <row r="49" spans="1:12" ht="15" customHeight="1">
      <c r="A49" s="147"/>
      <c r="B49" s="134" t="str">
        <f>IFERROR(VLOOKUP(D49,DB!A:K,11,0),"")</f>
        <v/>
      </c>
      <c r="C49" s="134"/>
      <c r="D49" s="148"/>
      <c r="E49" s="135"/>
      <c r="F49" s="136"/>
      <c r="G49" s="137">
        <f ca="1">IFERROR(NOW()-F49,"-")</f>
        <v>45983.148148263892</v>
      </c>
      <c r="H49" s="136"/>
      <c r="I49" s="134" t="str">
        <f>IFERROR(VLOOKUP(D49,DB!A:F,6,0),"")</f>
        <v/>
      </c>
      <c r="J49" s="134" t="str">
        <f>IFERROR(VLOOKUP(D49,DB!A:G,7,0),"")</f>
        <v/>
      </c>
      <c r="K49" s="138"/>
      <c r="L49" s="139" t="str">
        <f>IFERROR(VLOOKUP(D49,DB!A:I,9,0),"")</f>
        <v/>
      </c>
    </row>
  </sheetData>
  <customSheetViews>
    <customSheetView guid="{F6042A99-DD27-4453-835D-0834D95730CC}" filter="1" showAutoFilter="1">
      <pageMargins left="0" right="0" top="0" bottom="0" header="0" footer="0"/>
      <autoFilter ref="B1:M1" xr:uid="{B3336BCD-335F-4EC3-83CC-1A530EDF9DC7}"/>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A2" activePane="bottomLeft" state="frozen"/>
      <selection pane="bottomLeft" activeCell="F8" sqref="F8:F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158.14831030093046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45983.148148263892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45983.148148263892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45983.148148263892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45983.148148263892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45983.148148263892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45983.148148263892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45983.148148263892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45983.148148263892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45983.148148263892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45983.148148263892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45983.148148263892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45983.148148263892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45983.148148263892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45983.148148263892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45983.148148263892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45983.148148263892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45983.148148263892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45983.148148263892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45983.148148263892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45983.148148263892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45983.148148263892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45983.148148263892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45983.148148263892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45983.148148263892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45983.148148263892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45983.148148263892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45983.148148263892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45983.148148263892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45983.148148263892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45983.148148263892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45983.148148263892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45983.148148263892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45983.148148263892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45983.148148263892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45983.148148263892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45983.148148263892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45983.148148263892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45983.148148263892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45983.148148263892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45983.148148263892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45983.148148263892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45983.148148263892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45983.148148263892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45983.148148263892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45983.148148263892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45983.148148263892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45983.148148263892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45983.148148263892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45983.148148263892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45983.148148263892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45983.148148263892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45983.148148263892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45983.148148263892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45983.148148263892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45983.148148263892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45983.148148263892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45983.148148263892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45983.148148263892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45983.148148263892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45983.148148263892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45983.148148263892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45983.148148263892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45983.148148263892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45983.148148263892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45983.148148263892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45983.148148263892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45983.148148263892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45983.148148263892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45983.148148263892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45983.148148263892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45983.148148263892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45983.148148263892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45983.148148263892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45983.148148263892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45983.148148263892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45983.148148263892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45983.148148263892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45983.148148263892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45983.148148263892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45983.148148263892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45983.148148263892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45983.148148263892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45983.148148263892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45983.148148263892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45983.148148263892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45983.148148263892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45983.148148263892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45983.148148263892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45983.148148263892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45983.148148263892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45983.148148263892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45983.148148263892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45983.148148263892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45983.148148263892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45983.148148263892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45983.148148263892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45983.148148263892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45983.148148263892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45983.148148263892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45983.148148263892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45983.148148263892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45983.148148263892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45983.148148263892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45983.148148263892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45983.148148263892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45983.148148263892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45983.148148263892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45983.148148263892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45983.148148263892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45983.148148263892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45983.148148263892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45983.148148263892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45983.148148263892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45983.148148263892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45983.148148263892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45983.148148263892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45983.148148263892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45983.148148263892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45983.148148263892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45983.148148263892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45983.148148263892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45983.148148263892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45983.148148263892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45983.148148263892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45983.148148263892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45983.148148263892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45983.148148263892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45983.148148263892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45983.148148263892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45983.148148263892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45983.148148263892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45983.148148263892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45983.148148263892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45983.148148263892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45983.148148263892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45983.148148263892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45983.148148263892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45983.148148263892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45983.148148263892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45983.148148263892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45983.148148263892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45983.148148263892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45983.148148263892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45983.148148263892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45983.148148263892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45983.148148263892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45983.148148263892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45983.148148263892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45983.148148263892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45983.148148263892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45983.148148263892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45983.148148263892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45983.148148263892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45983.148148263892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45983.148148263892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45983.148148263892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45983.148148263892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45983.148148263892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45983.148148263892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45983.148148263892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45983.148148263892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J21" sqref="J2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31.5" customHeight="1">
      <c r="A2" s="19" t="s">
        <v>39107</v>
      </c>
      <c r="B2" s="61" t="str">
        <f>IFERROR(VLOOKUP(D2,DB!A:K,11,0),"")</f>
        <v>R3</v>
      </c>
      <c r="C2" s="18">
        <v>2</v>
      </c>
      <c r="D2" s="18" t="s">
        <v>21110</v>
      </c>
      <c r="E2" s="18" t="s">
        <v>39102</v>
      </c>
      <c r="F2" s="20">
        <v>45983.120069444441</v>
      </c>
      <c r="G2" s="150">
        <f ca="1">IFERROR(NOW()-F2,"-")</f>
        <v>2.8078819450456649E-2</v>
      </c>
      <c r="H2" s="22">
        <v>45983.110312500001</v>
      </c>
      <c r="I2" s="19" t="str">
        <f>IFERROR(VLOOKUP(D2,DB!A:F,6,0),"")</f>
        <v>SCECO</v>
      </c>
      <c r="J2" s="18" t="str">
        <f>IFERROR(VLOOKUP(D2,DB!A:G,7,0),"")</f>
        <v>Good</v>
      </c>
      <c r="K2" s="45" t="s">
        <v>39108</v>
      </c>
      <c r="L2" s="23" t="str">
        <f>IFERROR(VLOOKUP(D2,DB!A:I,9,0),"")</f>
        <v>Latis</v>
      </c>
    </row>
    <row r="3" spans="1:13" ht="15" customHeight="1">
      <c r="A3" s="19"/>
      <c r="B3" s="61" t="str">
        <f>IFERROR(VLOOKUP(D3,DB!A:K,11,0),"")</f>
        <v/>
      </c>
      <c r="C3" s="18"/>
      <c r="D3" s="18"/>
      <c r="E3" s="18"/>
      <c r="F3" s="20"/>
      <c r="G3" s="21">
        <f t="shared" ref="G2:G59" ca="1" si="0">IFERROR(NOW()-F3,"-")</f>
        <v>45983.148148263892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45983.148148263892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45983.148148263892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45983.148148263892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45983.148148263892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45983.148148263892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45983.148148263892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45983.148148263892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45983.148148263892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45983.148148263892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45983.148148263892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45983.148148263892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45983.148148263892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45983.148148263892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45983.148148263892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45983.148148263892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45983.148148263892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45983.148148263892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45983.148148263892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45983.148148263892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45983.148148263892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45983.148148263892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45983.148148263892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45983.148148263892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45983.148148263892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45983.148148263892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45983.148148263892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45983.148148263892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45983.148148263892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45983.148148263892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45983.148148263892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45983.148148263892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45983.148148263892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45983.148148263892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45983.148148263892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45983.148148263892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45983.148148263892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45983.148148263892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45983.148148263892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45983.148148263892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45983.148148263892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45983.148148263892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45983.148148263892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45983.148148263892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45983.148148263892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45983.148148263892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45983.148148263892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45983.148148263892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45983.148148263892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45983.148148263892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45983.148148263892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45983.148148263892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45983.148148263892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45983.148148263892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45983.148148263892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45983.148148263892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45983.148148263892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45983.148148263892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45983.148148263892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45983.148148263892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45983.148148263892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45983.148148263892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45983.148148263892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45983.148148263892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45983.148148263892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45983.148148263892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45983.148148263892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45983.148148263892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45983.148148263892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45983.148148263892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45983.148148263892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45983.148148263892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45983.148148263892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45983.148148263892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45983.148148263892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45983.148148263892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45983.148148263892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45983.148148263892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45983.148148263892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45983.148148263892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45983.148148263892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45983.148148263892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45983.148148263892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45983.148148263892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45983.148148263892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45983.148148263892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45983.148148263892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45983.148148263892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45983.148148263892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45983.148148263892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45983.148148263892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45983.148148263892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45983.148148263892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45983.148148263892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45983.148148263892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45983.148148263892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45983.148148263892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45983.148148263892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45983.148148263892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45983.148148263892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45983.148148263892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45983.148148263892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45983.148148263892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45983.148148263892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45983.148148263892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45983.148148263892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45983.148148263892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45983.148148263892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45983.148148263892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45983.148148263892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45983.148148263892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45983.148148263892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45983.148148263892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45983.148148263892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45983.148148263892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45983.148148263892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45983.148148263892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45983.148148263892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45983.148148263892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45983.148148263892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45983.148148263892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45983.148148263892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45983.148148263892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45983.148148263892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45983.148148263892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45983.148148263892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45983.148148263892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45983.148148263892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45983.148148263892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45983.148148263892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45983.148148263892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45983.148148263892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45983.148148263892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45983.148148263892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45983.148148263892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45983.148148263892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45983.148148263892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45983.148148263892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45983.148148263892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45983.148148263892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45983.148148263892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45983.148148263892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45983.148148263892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45983.148148263892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45983.148148263892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45983.148148263892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45983.148148263892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45983.148148263892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45983.148148263892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45983.148148263892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45983.148148263892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45983.148148263892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45983.148148263892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45983.148148263892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45983.148148263892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45983.148148263892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45983.148148263892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45983.148148263892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45983.148148263892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45983.148148263892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45983.148148263892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45983.148148263892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45983.148148263892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45983.148148263892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45983.148148263892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45983.148148263892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45983.148148263892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45983.148148263892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45983.148148263892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45983.148148263892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45983.148148263892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45983.148148263892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45983.148148263892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45983.148148263892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45983.148148263892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45983.148148263892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45983.148148263892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45983.148148263892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45983.148148263892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45983.148148263892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45983.148148263892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45983.148148263892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45983.148148263892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45983.148148263892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45983.148148263892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45983.148148263892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45983.148148263892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45983.148148263892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45983.148148263892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45983.148148263892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45983.148148263892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45983.148148263892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45983.148148263892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45983.148148263892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45983.148148263892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45983.148148263892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45983.148148263892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45983.148148263892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45983.148148263892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45983.148148263892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45983.148148263892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45983.148148263892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45983.148148263892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45983.148148263892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45983.148148263892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45983.148148263892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45983.148148263892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45983.148148263892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45983.148148263892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45983.148148263892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45983.148148263892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45983.148148263892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45983.148148263892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45983.148148263892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45983.148148263892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45983.148148263892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45983.148148263892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45983.148148263892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45983.148148263892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45983.148148263892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45983.148148263892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45983.148148263892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45983.148148263892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45983.148148263892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45983.148148263892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45983.148148263892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45983.148148263892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45983.148148263892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45983.148148263892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45983.148148263892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45983.148148263892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45983.148148263892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45983.148148263892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45983.148148263892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45983.148148263892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45983.148148263892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45983.148148263892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45983.148148263892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45983.148148263892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45983.148148263892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45983.148148263892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45983.148148263892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45983.148148263892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45983.148148263892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45983.148148263892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45983.148148263892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45983.148148263892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45983.148148263892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45983.148148263892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45983.148148263892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45983.148148263892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45983.148148263892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45983.148148263892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45983.148148263892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45983.148148263892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45983.148148263892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45983.148148263892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45983.148148263892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45983.148148263892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45983.148148263892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45983.148148263892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45983.148148263892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45983.148148263892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45983.148148263892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45983.148148263892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45983.148148263892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45983.148148263892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45983.148148263892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45983.148148263892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45983.148148263892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45983.148148263892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45983.148148263892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45983.148148263892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45983.148148263892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45983.148148263892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45983.148148263892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45983.148148263892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45983.148148263892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45983.148148263892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45983.148148263892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45983.148148263892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45983.148148263892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45983.148148263892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45983.148148263892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45983.148148263892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45983.148148263892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45983.148148263892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45983.148148263892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45983.148148263892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45983.148148263892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45983.148148263892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45983.148148263892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45983.148148263892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45983.148148263892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45983.148148263892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45983.148148263892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45983.148148263892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45983.148148263892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45983.148148263892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45983.148148263892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45983.148148263892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45983.148148263892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45983.148148263892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45983.148148263892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45983.148148263892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45983.148148263892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45983.148148263892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45983.148148263892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45983.148148263892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45983.148148263892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45983.148148263892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45983.148148263892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45983.148148263892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45983.148148263892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45983.148148263892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45983.148148263892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45983.148148263892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45983.148148263892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45983.148148263892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45983.148148263892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45983.148148263892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45983.148148263892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45983.148148263892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45983.148148263892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45983.148148263892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45983.148148263892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45983.148148263892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45983.148148263892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45983.148148263892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45983.148148263892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45983.148148263892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45983.148148263892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45983.148148263892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45983.148148263892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45983.148148263892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45983.148148263892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45983.148148263892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45983.148148263892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45983.148148263892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45983.148148263892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45983.148148263892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45983.148148263892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45983.148148263892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45983.148148263892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45983.148148263892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45983.148148263892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45983.148148263892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45983.148148263892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45983.148148263892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45983.148148263892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45983.148148263892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45983.148148263892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45983.148148263892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45983.148148263892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45983.148148263892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45983.148148263892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45983.148148263892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45983.148148263892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45983.148148263892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45983.148148263892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45983.148148263892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45983.148148263892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45983.148148263892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45983.148148263892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45983.148148263892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45983.148148263892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45983.148148263892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45983.148148263892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45983.148148263892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45983.148148263892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45983.148148263892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45983.148148263892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45983.148148263892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45983.148148263892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45983.148148263892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45983.148148263892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45983.148148263892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45983.148148263892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45983.148148263892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45983.148148263892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45983.148148263892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45983.148148263892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45983.148148263892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45983.148148263892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45983.148148263892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45983.148148263892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45983.148148263892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45983.148148263892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45983.148148263892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45983.148148263892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45983.148148263892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45983.148148263892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45983.148148263892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45983.148148263892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45983.148148263892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45983.148148263892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45983.148148263892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45983.148148263892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45983.148148263892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45983.148148263892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45983.148148263892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45983.148148263892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45983.148148263892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45983.148148263892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45983.148148263892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45983.148148263892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45983.148148263892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45983.148148263892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45983.148148263892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45983.148148263892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45983.148148263892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45983.148148263892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45983.148148263892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45983.148148263892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45983.148148263892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45983.148148263892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45983.148148263892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45983.148148263892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45983.148148263892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45983.148148263892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45983.148148263892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45983.148148263892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45983.148148263892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45983.148148263892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45983.148148263892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45983.148148263892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45983.148148263892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45983.148148263892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45983.148148263892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45983.148148263892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45983.148148263892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45983.148148263892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45983.148148263892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45983.148148263892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45983.148148263892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45983.148148263892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45983.148148263892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45983.148148263892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45983.148148263892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45983.148148263892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45983.148148263892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45983.148148263892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45983.148148263892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45983.148148263892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45983.148148263892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45983.148148263892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45983.148148263892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45983.148148263892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45983.148148263892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45983.148148263892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45983.148148263892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45983.148148263892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45983.148148263892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45983.148148263892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45983.148148263892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45983.148148263892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45983.148148263892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45983.148148263892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45983.148148263892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45983.148148263892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45983.148148263892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45983.148148263892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45983.148148263892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45983.148148263892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45983.148148263892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45983.148148263892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45983.148148263892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45983.148148263892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45983.148148263892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45983.148148263892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45983.148148263892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45983.148148263892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45983.148148263892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45983.148148263892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45983.148148263892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45983.148148263892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45983.148148263892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45983.148148263892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45983.148148263892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45983.148148263892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45983.148148263892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45983.148148263892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45983.148148263892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45983.148148263892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45983.148148263892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45983.148148263892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45983.148148263892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45983.148148263892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45983.148148263892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45983.148148263892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45983.148148263892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45983.148148263892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45983.148148263892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45983.148148263892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45983.148148263892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45983.148148263892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45983.148148263892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45983.148148263892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45983.148148263892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45983.148148263892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45983.148148263892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45983.148148263892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45983.148148263892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45983.148148263892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45983.148148263892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45983.148148263892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45983.148148263892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45983.148148263892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45983.148148263892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45983.148148263892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45983.148148263892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45983.148148263892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45983.148148263892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45983.148148263892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45983.148148263892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45983.148148263892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45983.148148263892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45983.148148263892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45983.148148263892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45983.148148263892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45983.148148263892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45983.148148263892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45983.148148263892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45983.148148263892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45983.148148263892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45983.148148263892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45983.148148263892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45983.148148263892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45983.148148263892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45983.148148263892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45983.148148263892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45983.148148263892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45983.148148263892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45983.148148263892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45983.148148263892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45983.148148263892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45983.148148263892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45983.148148263892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45983.148148263892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45983.148148263892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45983.148148263892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45983.148148263892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45983.148148263892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45983.148148263892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45983.148148263892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45983.148148263892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45983.148148263892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45983.148148263892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45983.148148263892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45983.148148263892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45983.148148263892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45983.148148263892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45983.148148263892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45983.148148263892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45983.148148263892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45983.148148263892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45983.148148263892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45983.148148263892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45983.148148263892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45983.148148263892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45983.148148263892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45983.148148263892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45983.148148263892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45983.148148263892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45983.148148263892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45983.148148263892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45983.148148263892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45983.148148263892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45983.148148263892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45983.148148263892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45983.148148263892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45983.148148263892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45983.148148263892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45983.148148263892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45983.148148263892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45983.148148263892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45983.148148263892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45983.148148263892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45983.148148263892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45983.148148263892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45983.148148263892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45983.148148263892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45983.148148263892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45983.148148263892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45983.148148263892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45983.148148263892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45983.148148263892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45983.148148263892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45983.148148263892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45983.148148263892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45983.148148263892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45983.148148263892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45983.148148263892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45983.148148263892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45983.148148263892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45983.148148263892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45983.148148263892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45983.148148263892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45983.148148263892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45983.148148263892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45983.148148263892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45983.148148263892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45983.148148263892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45983.148148263892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45983.148148263892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45983.148148263892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45983.148148263892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45983.148148263892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45983.148148263892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45983.148148263892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45983.148148263892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45983.148148263892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45983.148148263892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45983.148148263892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45983.148148263892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45983.148148263892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45983.148148263892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45983.148148263892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45983.148148263892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45983.148148263892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45983.148148263892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45983.148148263892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45983.148148263892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45983.148148263892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45983.148148263892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45983.148148263892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45983.148148263892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45983.148148263892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45983.148148263892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45983.148148263892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45983.148148263892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45983.148148263892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45983.148148263892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45983.148148263892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45983.148148263892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45983.148148263892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45983.148148263892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45983.148148263892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45983.148148263892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45983.148148263892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45983.148148263892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45983.148148263892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45983.148148263892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45983.148148263892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45983.148148263892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45983.148148263892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45983.148148263892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45983.148148263892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45983.148148263892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45983.148148263892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45983.148148263892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45983.148148263892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45983.148148263892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45983.148148263892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45983.148148263892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45983.148148263892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45983.148148263892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45983.148148263892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45983.148148263892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45983.148148263892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45983.148148263892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45983.148148263892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45983.148148263892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45983.148148263892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45983.148148263892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45983.148148263892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45983.148148263892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45983.148148263892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45983.148148263892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45983.148148263892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45983.148148263892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45983.148148263892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45983.148148263892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45983.148148263892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45983.148148263892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45983.148148263892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45983.148148263892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45983.148148263892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45983.148148263892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45983.148148263892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45983.148148263892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45983.148148263892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45983.148148263892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45983.148148263892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45983.148148263892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45983.148148263892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45983.148148263892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45983.148148263892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45983.148148263892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45983.148148263892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45983.148148263892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45983.148148263892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45983.148148263892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45983.148148263892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45983.148148263892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45983.148148263892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45983.148148263892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45983.148148263892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45983.148148263892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45983.148148263892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45983.148148263892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45983.148148263892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45983.148148263892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45983.148148263892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45983.148148263892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45983.148148263892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45983.148148263892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45983.148148263892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45983.148148263892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45983.148148263892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45983.148148263892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45983.148148263892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45983.148148263892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45983.148148263892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45983.148148263892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45983.148148263892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45983.148148263892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45983.148148263892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45983.148148263892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45983.148148263892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45983.148148263892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45983.148148263892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45983.148148263892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45983.148148263892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45983.148148263892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45983.148148263892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45983.148148263892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45983.148148263892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45983.148148263892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45983.148148263892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45983.148148263892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45983.148148263892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45983.148148263892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45983.148148263892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45983.148148263892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45983.148148263892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45983.148148263892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45983.148148263892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45983.148148263892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45983.148148263892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45983.148148263892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45983.148148263892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45983.148148263892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45983.148148263892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45983.148148263892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45983.148148263892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45983.148148263892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45983.148148263892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45983.148148263892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45983.148148263892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45983.148148263892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45983.148148263892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45983.148148263892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45983.148148263892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45983.148148263892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45983.148148263892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45983.148148263892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45983.148148263892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45983.148148263892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45983.148148263892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45983.148148263892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45983.148148263892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45983.148148263892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45983.148148263892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45983.148148263892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45983.148148263892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45983.148148263892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45983.148148263892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45983.148148263892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45983.148148263892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45983.148148263892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45983.148148263892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45983.148148263892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45983.148148263892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45983.148148263892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45983.148148263892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45983.148148263892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45983.148148263892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45983.148148263892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45983.148148263892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45983.148148263892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45983.148148263892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45983.148148263892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45983.148148263892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45983.148148263892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45983.148148263892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45983.148148263892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45983.148148263892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45983.148148263892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45983.148148263892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45983.148148263892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45983.148148263892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45983.148148263892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45983.148148263892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45983.148148263892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45983.148148263892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45983.148148263892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45983.148148263892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45983.148148263892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45983.148148263892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45983.148148263892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45983.148148263892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45983.148148263892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45983.148148263892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45983.148148263892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45983.148148263892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45983.148148263892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45983.148148263892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45983.148148263892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45983.148148263892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45983.148148263892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45983.148148263892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45983.148148263892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45983.148148263892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45983.148148263892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45983.148148263892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45983.148148263892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45983.148148263892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45983.148148263892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45983.148148263892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45983.148148263892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45983.148148263892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45983.148148263892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45983.148148263892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45983.148148263892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45983.148148263892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45983.148148263892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45983.148148263892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45983.148148263892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45983.148148263892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45983.148148263892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45983.148148263892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45983.148148263892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45983.148148263892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45983.148148263892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45983.148148263892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45983.148148263892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45983.148148263892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45983.148148263892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45983.148148263892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45983.148148263892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45983.148148263892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45983.148148263892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45983.148148263892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45983.148148263892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45983.148148263892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45983.148148263892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45983.148148263892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45983.148148263892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45983.148148263892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45983.148148263892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45983.148148263892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45983.148148263892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45983.148148263892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45983.148148263892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45983.148148263892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45983.148148263892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45983.148148263892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45983.148148263892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45983.148148263892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45983.148148263892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45983.148148263892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45983.148148263892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45983.148148263892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45983.148148263892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45983.148148263892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45983.148148263892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45983.148148263892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45983.148148263892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45983.148148263892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45983.148148263892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45983.148148263892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45983.148148263892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45983.148148263892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45983.148148263892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45983.148148263892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45983.148148263892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45983.148148263892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45983.148148263892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45983.148148263892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45983.148148263892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45983.148148263892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45983.148148263892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45983.148148263892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45983.148148263892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45983.148148263892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45983.148148263892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45983.148148263892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45983.148148263892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45983.148148263892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45983.148148263892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45983.148148263892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45983.148148263892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45983.148148263892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45983.148148263892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45983.148148263892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45983.148148263892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45983.148148263892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45983.148148263892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45983.148148263892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45983.148148263892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45983.148148263892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45983.148148263892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45983.148148263892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45983.148148263892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45983.148148263892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45983.148148263892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45983.148148263892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45983.148148263892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45983.148148263892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45983.148148263892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45983.148148263892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45983.148148263892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45983.148148263892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45983.148148263892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45983.148148263892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45983.148148263892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45983.148148263892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45983.148148263892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45983.148148263892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45983.148148263892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45983.148148263892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45983.148148263892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45983.148148263892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45983.148148263892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45983.148148263892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45983.148148263892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45983.148148263892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45983.148148263892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45983.148148263892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45983.148148263892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45983.148148263892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45983.148148263892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45983.148148263892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45983.148148263892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45983.148148263892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45983.148148263892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45983.148148263892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45983.148148263892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45983.148148263892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45983.148148263892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45983.148148263892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45983.148148263892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45983.148148263892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45983.148148263892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45983.148148263892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45983.148148263892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45983.148148263892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45983.148148263892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45983.148148263892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45983.148148263892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45983.148148263892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45983.148148263892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45983.148148263892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45983.148148263892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45983.148148263892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45983.148148263892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45983.148148263892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45983.148148263892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45983.148148263892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45983.148148263892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45983.148148263892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45983.148148263892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45983.148148263892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45983.148148263892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45983.148148263892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45983.148148263892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45983.148148263892</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workbookViewId="0">
      <selection activeCell="E10" sqref="E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279.66743067129573</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36293</v>
      </c>
      <c r="E3" s="94" t="s">
        <v>39021</v>
      </c>
      <c r="F3" s="95">
        <v>45982.984027777777</v>
      </c>
      <c r="G3" s="96">
        <f t="shared" ref="G3:G20" ca="1" si="0">IFERROR(NOW()-F3,"")</f>
        <v>0.16412048611528007</v>
      </c>
      <c r="H3" s="95">
        <v>45982.978587962964</v>
      </c>
      <c r="I3" s="113" t="str">
        <f>IFERROR(VLOOKUP(D3,DB!A:F,6,0),"")</f>
        <v>Generator-SG</v>
      </c>
      <c r="J3" s="113" t="str">
        <f>IFERROR(VLOOKUP(D3,DB!A:G,7,0),"")</f>
        <v>No BB Shifted</v>
      </c>
      <c r="K3" s="97" t="s">
        <v>39112</v>
      </c>
      <c r="L3" s="91" t="str">
        <f>IFERROR(VLOOKUP(D3,DB!A:I,9,0),"")</f>
        <v>Latis</v>
      </c>
    </row>
    <row r="4" spans="1:16" ht="15" customHeight="1">
      <c r="A4" s="113" t="s">
        <v>39113</v>
      </c>
      <c r="B4" s="113" t="str">
        <f>IFERROR(VLOOKUP(D4,DB!A:K,11,0),"")</f>
        <v>R4</v>
      </c>
      <c r="C4" s="93">
        <v>2</v>
      </c>
      <c r="D4" s="91" t="s">
        <v>38898</v>
      </c>
      <c r="E4" s="94" t="s">
        <v>39021</v>
      </c>
      <c r="F4" s="95">
        <v>45983.120532407411</v>
      </c>
      <c r="G4" s="96">
        <f t="shared" ca="1" si="0"/>
        <v>2.761585648113396E-2</v>
      </c>
      <c r="H4" s="95">
        <v>45983.076435185183</v>
      </c>
      <c r="I4" s="113" t="str">
        <f>IFERROR(VLOOKUP(D4,DB!A:F,6,0),"")</f>
        <v>Generator-SG</v>
      </c>
      <c r="J4" s="113" t="str">
        <f>IFERROR(VLOOKUP(D4,DB!A:G,7,0),"")</f>
        <v>Dead</v>
      </c>
      <c r="K4" s="97" t="s">
        <v>39112</v>
      </c>
      <c r="L4" s="91" t="str">
        <f>IFERROR(VLOOKUP(D4,DB!A:I,9,0),"")</f>
        <v>Latis</v>
      </c>
    </row>
    <row r="5" spans="1:16" ht="15" customHeight="1">
      <c r="A5" s="113" t="s">
        <v>39114</v>
      </c>
      <c r="B5" s="113" t="str">
        <f>IFERROR(VLOOKUP(D5,DB!A:K,11,0),"")</f>
        <v>R4</v>
      </c>
      <c r="C5" s="93">
        <v>1</v>
      </c>
      <c r="D5" s="91" t="s">
        <v>36585</v>
      </c>
      <c r="E5" s="94" t="s">
        <v>39021</v>
      </c>
      <c r="F5" s="95">
        <v>45983.097094907411</v>
      </c>
      <c r="G5" s="96">
        <f t="shared" ca="1" si="0"/>
        <v>5.105335648113396E-2</v>
      </c>
      <c r="H5" s="95">
        <v>45983.076423611114</v>
      </c>
      <c r="I5" s="113" t="str">
        <f>IFERROR(VLOOKUP(D5,DB!A:F,6,0),"")</f>
        <v>Generator-SG</v>
      </c>
      <c r="J5" s="113" t="str">
        <f>IFERROR(VLOOKUP(D5,DB!A:G,7,0),"")</f>
        <v>Vandalized</v>
      </c>
      <c r="K5" s="97" t="s">
        <v>39112</v>
      </c>
      <c r="L5" s="91" t="str">
        <f>IFERROR(VLOOKUP(D5,DB!A:I,9,0),"")</f>
        <v>Latis</v>
      </c>
    </row>
    <row r="6" spans="1:16" ht="15" customHeight="1">
      <c r="A6" s="113"/>
      <c r="B6" s="113" t="str">
        <f>IFERROR(VLOOKUP(D6,DB!A:K,11,0),"")</f>
        <v/>
      </c>
      <c r="C6" s="93"/>
      <c r="D6" s="91"/>
      <c r="E6" s="94"/>
      <c r="F6" s="95"/>
      <c r="G6" s="96">
        <f t="shared" ca="1" si="0"/>
        <v>45983.148148263892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45983.148148263892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45983.148148263892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45983.148148263892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45983.148148263892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45983.148148263892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45983.148148263892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45983.148148263892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45983.148148263892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45983.148148263892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45983.148148263892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45983.148148263892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45983.148148263892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45983.148148263892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45983.148148263892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ref="G21:G84" ca="1" si="1">IFERROR(NOW()-F21,"")</f>
        <v>45983.148148263892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45983.148148263892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45983.148148263892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45983.148148263892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45983.148148263892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45983.148148263892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45983.148148263892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45983.148148263892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45983.148148263892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45983.148148263892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45983.148148263892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45983.148148263892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45983.148148263892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45983.148148263892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45983.148148263892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45983.148148263892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45983.148148263892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45983.148148263892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45983.148148263892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45983.148148263892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45983.148148263892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45983.148148263892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45983.148148263892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45983.148148263892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45983.148148263892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45983.148148263892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45983.148148263892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45983.148148263892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45983.148148263892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45983.148148263892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45983.148148263892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45983.148148263892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45983.148148263892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45983.148148263892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45983.148148263892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45983.148148263892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45983.148148263892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45983.148148263892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45983.148148263892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45983.148148263892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45983.148148263892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45983.148148263892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45983.148148263892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45983.148148263892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45983.148148263892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45983.148148263892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45983.148148263892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45983.148148263892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45983.148148263892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45983.148148263892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45983.148148263892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45983.148148263892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45983.148148263892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45983.148148263892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45983.148148263892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45983.148148263892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45983.148148263892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45983.148148263892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45983.148148263892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45983.148148263892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45983.148148263892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45983.148148263892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45983.148148263892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45983.148148263892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ref="G85:G148" ca="1" si="2">IFERROR(NOW()-F85,"")</f>
        <v>45983.148148263892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45983.148148263892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45983.148148263892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45983.148148263892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45983.148148263892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45983.148148263892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45983.148148263892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45983.148148263892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45983.148148263892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45983.148148263892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45983.148148263892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45983.148148263892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45983.148148263892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45983.148148263892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45983.148148263892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45983.148148263892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45983.148148263892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45983.148148263892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45983.148148263892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45983.148148263892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45983.148148263892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45983.148148263892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45983.148148263892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45983.148148263892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45983.148148263892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45983.148148263892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45983.148148263892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45983.148148263892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45983.148148263892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45983.148148263892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45983.148148263892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45983.148148263892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45983.148148263892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45983.148148263892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45983.148148263892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45983.148148263892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45983.148148263892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45983.148148263892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45983.148148263892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45983.148148263892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45983.148148263892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45983.148148263892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45983.148148263892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45983.148148263892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45983.148148263892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45983.148148263892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45983.148148263892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45983.148148263892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45983.148148263892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45983.148148263892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45983.148148263892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45983.148148263892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45983.148148263892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45983.148148263892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45983.148148263892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45983.148148263892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45983.148148263892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45983.148148263892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45983.148148263892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45983.148148263892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45983.148148263892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45983.148148263892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45983.148148263892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45983.148148263892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ref="G149:G212" ca="1" si="3">IFERROR(NOW()-F149,"")</f>
        <v>45983.148148263892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45983.148148263892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45983.148148263892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45983.148148263892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45983.148148263892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45983.148148263892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45983.148148263892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45983.148148263892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45983.148148263892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45983.148148263892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45983.148148263892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45983.148148263892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45983.148148263892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45983.148148263892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45983.148148263892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45983.148148263892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45983.148148263892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45983.148148263892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45983.148148263892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45983.148148263892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45983.148148263892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45983.148148263892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45983.148148263892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45983.148148263892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45983.148148263892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45983.148148263892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45983.148148263892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45983.148148263892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45983.148148263892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45983.148148263892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45983.148148263892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45983.148148263892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45983.148148263892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45983.148148263892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45983.148148263892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45983.148148263892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45983.148148263892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45983.148148263892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45983.148148263892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45983.148148263892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45983.148148263892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45983.148148263892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45983.148148263892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45983.148148263892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45983.148148263892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45983.148148263892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45983.148148263892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45983.148148263892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45983.148148263892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45983.148148263892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45983.148148263892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45983.148148263892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45983.148148263892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45983.148148263892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45983.148148263892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45983.148148263892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45983.148148263892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45983.148148263892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45983.148148263892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45983.148148263892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45983.148148263892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45983.148148263892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45983.148148263892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45983.148148263892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ref="G213:G276" ca="1" si="4">IFERROR(NOW()-F213,"")</f>
        <v>45983.148148263892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45983.148148263892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45983.148148263892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45983.148148263892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45983.148148263892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45983.148148263892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45983.148148263892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45983.148148263892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45983.148148263892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45983.148148263892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45983.148148263892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45983.148148263892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45983.148148263892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45983.148148263892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45983.148148263892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45983.148148263892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45983.148148263892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45983.148148263892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45983.148148263892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45983.148148263892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45983.148148263892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45983.148148263892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45983.148148263892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45983.148148263892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45983.148148263892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45983.148148263892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45983.148148263892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45983.148148263892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45983.148148263892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45983.148148263892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45983.148148263892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45983.148148263892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45983.148148263892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45983.148148263892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45983.148148263892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45983.148148263892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45983.148148263892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45983.148148263892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45983.148148263892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45983.148148263892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45983.148148263892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45983.148148263892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45983.148148263892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45983.148148263892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45983.148148263892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45983.148148263892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45983.148148263892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45983.148148263892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45983.148148263892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45983.148148263892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45983.148148263892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45983.148148263892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45983.148148263892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45983.148148263892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45983.148148263892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45983.148148263892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45983.148148263892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45983.148148263892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45983.148148263892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45983.148148263892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45983.148148263892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45983.148148263892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45983.148148263892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45983.148148263892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ref="G277:G340" ca="1" si="5">IFERROR(NOW()-F277,"")</f>
        <v>45983.148148263892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45983.148148263892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45983.148148263892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45983.148148263892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45983.148148263892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45983.148148263892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45983.148148263892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45983.148148263892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45983.148148263892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45983.148148263892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45983.148148263892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45983.148148263892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45983.148148263892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45983.148148263892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45983.148148263892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45983.148148263892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45983.148148263892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45983.148148263892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45983.148148263892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45983.148148263892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45983.148148263892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45983.148148263892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45983.148148263892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45983.148148263892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45983.148148263892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45983.148148263892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45983.148148263892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45983.148148263892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45983.148148263892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45983.148148263892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45983.148148263892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45983.148148263892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45983.148148263892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45983.148148263892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45983.148148263892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45983.148148263892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45983.148148263892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45983.148148263892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45983.148148263892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45983.148148263892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45983.148148263892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45983.148148263892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45983.148148263892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45983.148148263892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45983.148148263892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45983.148148263892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45983.148148263892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45983.148148263892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45983.148148263892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45983.148148263892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45983.148148263892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45983.148148263892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45983.148148263892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45983.148148263892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45983.148148263892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45983.148148263892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45983.148148263892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45983.148148263892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45983.148148263892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45983.148148263892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45983.148148263892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45983.148148263892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45983.148148263892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45983.148148263892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ref="G341:G404" ca="1" si="6">IFERROR(NOW()-F341,"")</f>
        <v>45983.148148263892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45983.148148263892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45983.148148263892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45983.148148263892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45983.148148263892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45983.148148263892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45983.148148263892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45983.148148263892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45983.148148263892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45983.148148263892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45983.148148263892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45983.148148263892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45983.148148263892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45983.148148263892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45983.148148263892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45983.148148263892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45983.148148263892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45983.148148263892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45983.148148263892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45983.148148263892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45983.148148263892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45983.148148263892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45983.148148263892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45983.148148263892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45983.148148263892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45983.148148263892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45983.148148263892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45983.148148263892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45983.148148263892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45983.148148263892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45983.148148263892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45983.148148263892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45983.148148263892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45983.148148263892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45983.148148263892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45983.148148263892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45983.148148263892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45983.148148263892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45983.148148263892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45983.148148263892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45983.148148263892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45983.148148263892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45983.148148263892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45983.148148263892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45983.148148263892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45983.148148263892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45983.148148263892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45983.148148263892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45983.148148263892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45983.148148263892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45983.148148263892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45983.148148263892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45983.148148263892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45983.148148263892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45983.148148263892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45983.148148263892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45983.148148263892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45983.148148263892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45983.148148263892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45983.148148263892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45983.148148263892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45983.148148263892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45983.148148263892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45983.148148263892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ref="G405:G450" ca="1" si="7">IFERROR(NOW()-F405,"")</f>
        <v>45983.148148263892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45983.148148263892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45983.148148263892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45983.148148263892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45983.148148263892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45983.148148263892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45983.148148263892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45983.148148263892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45983.148148263892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45983.148148263892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45983.148148263892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45983.148148263892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45983.148148263892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45983.148148263892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45983.148148263892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45983.148148263892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45983.148148263892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45983.148148263892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45983.148148263892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45983.148148263892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45983.148148263892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45983.148148263892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45983.148148263892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45983.148148263892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45983.148148263892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45983.148148263892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45983.148148263892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45983.148148263892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45983.148148263892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45983.148148263892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45983.148148263892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45983.148148263892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45983.148148263892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45983.148148263892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45983.148148263892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45983.148148263892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45983.148148263892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45983.148148263892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45983.148148263892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45983.148148263892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45983.148148263892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45983.148148263892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45983.148148263892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45983.148148263892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45983.148148263892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45983.148148263892</v>
      </c>
      <c r="H450" s="95"/>
      <c r="I450" s="113" t="str">
        <f>IFERROR(VLOOKUP(D450,DB!A:F,6,0),"")</f>
        <v/>
      </c>
      <c r="J450" s="113" t="str">
        <f>IFERROR(VLOOKUP(D450,DB!A:G,7,0),"")</f>
        <v/>
      </c>
      <c r="K450" s="97"/>
      <c r="L450" s="91" t="str">
        <f>IFERROR(VLOOKUP(D450,DB!A:I,9,0),"")</f>
        <v/>
      </c>
    </row>
  </sheetData>
  <dataValidations count="2">
    <dataValidation allowBlank="1" showInputMessage="1" showErrorMessage="1" sqref="E1" xr:uid="{A4F81451-56CC-4543-9497-104C4E44EE4B}"/>
    <dataValidation type="list" allowBlank="1" showInputMessage="1" showErrorMessage="1" sqref="E2:E4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91.316088078703615</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56.95927094907529</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34.487037152779521</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5.6333450231541065</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1.7748496527783573</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39102</v>
      </c>
      <c r="F7" s="128">
        <v>45982.768553240741</v>
      </c>
      <c r="G7" s="111">
        <f ca="1">IFERROR(NOW()-F7,"")</f>
        <v>0.379595023150614</v>
      </c>
      <c r="H7" s="128">
        <v>45982.753275462965</v>
      </c>
      <c r="I7" s="109" t="str">
        <f>IFERROR(VLOOKUP(D7,DB!A:F,6,0),"")</f>
        <v>SCECO</v>
      </c>
      <c r="J7" s="109" t="str">
        <f>IFERROR(VLOOKUP(D7,DB!A:G,7,0),"")</f>
        <v>Good</v>
      </c>
      <c r="K7" s="109" t="s">
        <v>39126</v>
      </c>
      <c r="L7" s="109" t="str">
        <f>IFERROR(VLOOKUP(D7,DB!A:I,9,0),"")</f>
        <v>Latis</v>
      </c>
    </row>
    <row r="8" spans="1:13">
      <c r="A8" s="109" t="s">
        <v>39127</v>
      </c>
      <c r="B8" s="109" t="str">
        <f>IFERROR(VLOOKUP(D8,DB!A:K,11,0),"")</f>
        <v>R5</v>
      </c>
      <c r="C8" s="109">
        <v>1</v>
      </c>
      <c r="D8" s="109" t="s">
        <v>15237</v>
      </c>
      <c r="E8" s="109" t="s">
        <v>39021</v>
      </c>
      <c r="F8" s="128">
        <v>45982.864016203705</v>
      </c>
      <c r="G8" s="111">
        <f ca="1">IFERROR(NOW()-F8,"")</f>
        <v>0.28413206018740311</v>
      </c>
      <c r="H8" s="128">
        <v>45982.843182870369</v>
      </c>
      <c r="I8" s="109" t="str">
        <f>IFERROR(VLOOKUP(D8,DB!A:F,6,0),"")</f>
        <v>SCECO</v>
      </c>
      <c r="J8" s="109" t="str">
        <f>IFERROR(VLOOKUP(D8,DB!A:G,7,0),"")</f>
        <v>Dead</v>
      </c>
      <c r="K8" s="109" t="s">
        <v>39128</v>
      </c>
      <c r="L8" s="109" t="str">
        <f>IFERROR(VLOOKUP(D8,DB!A:I,9,0),"")</f>
        <v>Latis</v>
      </c>
    </row>
    <row r="9" spans="1:13">
      <c r="A9" s="109"/>
      <c r="B9" s="109" t="str">
        <f>IFERROR(VLOOKUP(D9,DB!A:K,11,0),"")</f>
        <v/>
      </c>
      <c r="C9" s="109"/>
      <c r="D9" s="109"/>
      <c r="E9" s="109"/>
      <c r="F9" s="109"/>
      <c r="G9" s="111">
        <f ca="1">IFERROR(NOW()-F9,"")</f>
        <v>45983.148148263892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45983.148148263892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45983.148148263892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45983.148148263892</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45983.148148263892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45983.148148263892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45983.148148263892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45983.148148263892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45983.148148263892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45983.148148263892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45983.148148263892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45983.148148263892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45983.148148263892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45983.148148263892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45983.148148263892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45983.148148263892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45983.148148263892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45983.148148263892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45983.148148263892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45983.148148263892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45983.148148263892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45983.148148263892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45983.148148263892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45983.148148263892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45983.148148263892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45983.148148263892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45983.148148263892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45983.148148263892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45983.148148263892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45983.148148263892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45983.148148263892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45983.148148263892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45983.148148263892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45983.148148263892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45983.148148263892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45983.148148263892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45983.148148263892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45983.148148263892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45983.148148263892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45983.148148263892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45983.148148263892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45983.148148263892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45983.148148263892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45983.148148263892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45983.148148263892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45983.148148263892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45983.148148263892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45983.148148263892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45983.148148263892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45983.148148263892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45983.148148263892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45983.148148263892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45983.148148263892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45983.148148263892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45983.148148263892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45983.148148263892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45983.148148263892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45983.148148263892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45983.148148263892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45983.148148263892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45983.148148263892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45983.148148263892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45983.148148263892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45983.148148263892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45983.148148263892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45983.148148263892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45983.148148263892</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45983.148148263892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45983.148148263892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45983.148148263892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45983.148148263892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45983.148148263892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45983.148148263892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45983.148148263892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45983.148148263892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45983.148148263892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45983.148148263892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45983.148148263892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45983.148148263892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45983.148148263892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45983.148148263892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45983.148148263892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45983.148148263892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45983.148148263892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45983.148148263892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45983.148148263892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45983.148148263892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45983.148148263892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45983.148148263892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45983.148148263892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45983.148148263892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45983.148148263892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45983.148148263892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45983.148148263892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45983.148148263892</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45983.148148263892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45983.148148263892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45983.148148263892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45983.148148263892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45983.148148263892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45983.148148263892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45983.148148263892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45983.148148263892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45983.148148263892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45983.148148263892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45983.148148263892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45983.148148263892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45983.148148263892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45983.148148263892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45983.148148263892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45983.148148263892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45983.148148263892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45983.148148263892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45983.148148263892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45983.148148263892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45983.148148263892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45983.148148263892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45983.148148263892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45983.148148263892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45983.148148263892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45983.148148263892</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2025-11-22T00:33:24Z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