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88" documentId="120_S{2AC9BD13-BADA-5192-A53E-5A8FF88502F6}" xr6:coauthVersionLast="47" xr6:coauthVersionMax="47" xr10:uidLastSave="{6EECB570-3285-4443-8CBA-D182F8EC620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<sst xmlns="http://schemas.openxmlformats.org/spreadsheetml/2006/main" count="180298" uniqueCount="39132">
  <si>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</si>
  <si>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</si>
  <si>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</si>
  <si>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</si>
  <si>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</si>
  <si>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</si>
  <si>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</si>
  <si>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</si>
  <si>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</si>
  <si>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</si>
  <si>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</si>
  <si>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</si>
  <si>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</si>
  <si>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</si>
  <si>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</si>
  <si>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</si>
  <si>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</si>
  <si>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</si>
  <si>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</si>
  <si>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</si>
  <si>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</si>
  <si>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</si>
  <si>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</si>
  <si>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</si>
  <si>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</si>
  <si>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</si>
  <si>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</si>
  <si>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</si>
  <si>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</si>
  <si>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</si>
  <si>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</si>
  <si>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</si>
  <si>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</si>
  <si>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</si>
  <si>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</si>
  <si>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</si>
  <si>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</si>
  <si>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</si>
  <si>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</si>
  <si>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</si>
  <si>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</si>
  <si>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</si>
  <si>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</si>
  <si>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</si>
  <si>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</si>
  <si>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</si>
  <si>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</si>
  <si>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</si>
  <si>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</si>
  <si>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</si>
  <si>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</si>
  <si>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</si>
  <si>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</si>
  <si>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</si>
  <si>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</si>
  <si>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</si>
  <si>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</si>
  <si>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</si>
  <si>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</si>
  <si>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</si>
  <si>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</si>
  <si>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</si>
  <si>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</si>
  <si>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</si>
  <si>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</si>
  <si>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</si>
  <si>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</si>
  <si>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</si>
  <si>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</si>
  <si>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</si>
  <si>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</si>
  <si>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</si>
  <si>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</si>
  <si>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</si>
  <si>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</si>
  <si>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</si>
  <si>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</si>
  <si>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</si>
  <si>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</si>
  <si>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</si>
  <si>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</si>
  <si>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</si>
  <si>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</si>
  <si>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</si>
  <si>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</si>
  <si>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</si>
  <si>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</si>
  <si>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</si>
  <si>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</si>
  <si>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</si>
  <si>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</si>
  <si>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</si>
  <si>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</si>
  <si>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</si>
  <si>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</si>
  <si>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</si>
  <si>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</si>
  <si>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</si>
  <si>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</si>
  <si>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</si>
  <si>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</si>
  <si>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</si>
  <si>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</si>
  <si>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</si>
  <si>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</si>
  <si>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</si>
  <si>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</si>
  <si>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</si>
  <si>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</si>
  <si>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</si>
  <si>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</si>
  <si>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</si>
  <si>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</si>
  <si>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</si>
  <si>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</si>
  <si>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</si>
  <si>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</si>
  <si>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</si>
  <si>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</si>
  <si>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</si>
  <si>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</si>
  <si>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</si>
  <si>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</si>
  <si>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</si>
  <si>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</si>
  <si>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</si>
  <si>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</si>
  <si>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</si>
  <si>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</si>
  <si>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</si>
  <si>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</si>
  <si>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</si>
  <si>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</si>
  <si>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</si>
  <si>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</si>
  <si>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</si>
  <si>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</si>
  <si>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</si>
  <si>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</si>
  <si>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</si>
  <si>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</si>
  <si>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</si>
  <si>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</si>
  <si>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</si>
  <si>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</si>
  <si>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</si>
  <si>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</si>
  <si>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</si>
  <si>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</si>
  <si>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</si>
  <si>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</si>
  <si>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</si>
  <si>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</si>
  <si>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</si>
  <si>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</si>
  <si>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</si>
  <si>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</si>
  <si>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</si>
  <si>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</si>
  <si>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</si>
  <si>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</si>
  <si>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</si>
  <si>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</si>
  <si>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</si>
  <si>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</si>
  <si>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</si>
  <si>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</si>
  <si>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</si>
  <si>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</si>
  <si>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</si>
  <si>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</si>
  <si>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</si>
  <si>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</si>
  <si>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</si>
  <si>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</si>
  <si>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</si>
  <si>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</si>
  <si>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</si>
  <si>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</si>
  <si>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</si>
  <si>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</si>
  <si>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</si>
  <si>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</si>
  <si>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</si>
  <si>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</si>
  <si>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</si>
  <si>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</si>
  <si>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</si>
  <si>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</si>
  <si>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</si>
  <si>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</si>
  <si>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</si>
  <si>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</si>
  <si>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</si>
  <si>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</si>
  <si>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</si>
  <si>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</si>
  <si>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</si>
  <si>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</si>
  <si>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</si>
  <si>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</si>
  <si>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</si>
  <si>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</si>
  <si>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</si>
  <si>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</si>
  <si>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</si>
  <si>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</si>
  <si>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</si>
  <si>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</si>
  <si>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</si>
  <si>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</si>
  <si>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</si>
  <si>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</si>
  <si>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</si>
  <si>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</si>
  <si>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</si>
  <si>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</si>
  <si>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</si>
  <si>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</si>
  <si>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</si>
  <si>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</si>
  <si>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</si>
  <si>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</si>
  <si>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</si>
  <si>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</si>
  <si>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</si>
  <si>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</si>
  <si>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</si>
  <si>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</si>
  <si>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</si>
  <si>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</si>
  <si>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</si>
  <si>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</si>
  <si>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</si>
  <si>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</si>
  <si>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</si>
  <si>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</si>
  <si>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</si>
  <si>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</si>
  <si>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</si>
  <si>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</si>
  <si>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</si>
  <si>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</si>
  <si>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</si>
  <si>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</si>
  <si>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</si>
  <si>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</si>
  <si>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</si>
  <si>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</si>
  <si>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</si>
  <si>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</si>
  <si>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</si>
  <si>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</si>
  <si>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</si>
  <si>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</si>
  <si>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</si>
  <si>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</si>
  <si>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</si>
  <si>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</si>
  <si>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</si>
  <si>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</si>
  <si>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</si>
  <si>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</si>
  <si>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</si>
  <si>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</si>
  <si>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</si>
  <si>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</si>
  <si>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</si>
  <si>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</si>
  <si>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</si>
  <si>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</si>
  <si>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</si>
  <si>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</si>
  <si>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</si>
  <si>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</si>
  <si>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</si>
  <si>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</si>
  <si>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</si>
  <si>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</si>
  <si>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</si>
  <si>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</si>
  <si>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</si>
  <si>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</si>
  <si>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</si>
  <si>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</si>
  <si>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</si>
  <si>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</si>
  <si>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</si>
  <si>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</si>
  <si>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</si>
  <si>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</si>
  <si>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</si>
  <si>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</si>
  <si>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</si>
  <si>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</si>
  <si>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</si>
  <si>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</si>
  <si>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</si>
  <si>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</si>
  <si>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</si>
  <si>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</si>
  <si>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</si>
  <si>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</si>
  <si>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</si>
  <si>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</si>
  <si>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</si>
  <si>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</si>
  <si>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</si>
  <si>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</si>
  <si>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</si>
  <si>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</si>
  <si>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</si>
  <si>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</si>
  <si>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</si>
  <si>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</si>
  <si>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</si>
  <si>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</si>
  <si>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</si>
  <si>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</si>
  <si>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</si>
  <si>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</si>
  <si>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</si>
  <si>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</si>
  <si>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</si>
  <si>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</si>
  <si>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</si>
  <si>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</si>
  <si>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</si>
  <si>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</si>
  <si>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</si>
  <si>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</si>
  <si>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</si>
  <si>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</si>
  <si>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</si>
  <si>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</si>
  <si>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</si>
  <si>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</si>
  <si>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</si>
  <si>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</si>
  <si>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</si>
  <si>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</si>
  <si>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</si>
  <si>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</si>
  <si>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</si>
  <si>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</si>
  <si>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</si>
  <si>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</si>
  <si>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</si>
  <si>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</si>
  <si>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</si>
  <si>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</si>
  <si>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</si>
  <si>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</si>
  <si>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</si>
  <si>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</si>
  <si>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</si>
  <si>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</si>
  <si>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</si>
  <si>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</si>
  <si>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</si>
  <si>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</si>
  <si>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</si>
  <si>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</si>
  <si>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</si>
  <si>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</si>
  <si>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</si>
  <si>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</si>
  <si>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</si>
  <si>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</si>
  <si>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</si>
  <si>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</si>
  <si>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</si>
  <si>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</si>
  <si>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</si>
  <si>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</si>
  <si>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</si>
  <si>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</si>
  <si>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</si>
  <si>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</si>
  <si>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</si>
  <si>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</si>
  <si>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</si>
  <si>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</si>
  <si>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</si>
  <si>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</si>
  <si>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</si>
  <si>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</si>
  <si>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</si>
  <si>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</si>
  <si>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</si>
  <si>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</si>
  <si>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</si>
  <si>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</si>
  <si>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</si>
  <si>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</si>
  <si>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</si>
  <si>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</si>
  <si>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</si>
  <si>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</si>
  <si>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</si>
  <si>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</si>
  <si>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</si>
  <si>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</si>
  <si>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</si>
  <si>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</si>
  <si>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</si>
  <si>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</si>
  <si>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</si>
  <si>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</si>
  <si>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</si>
  <si>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</si>
  <si>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</si>
  <si>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</si>
  <si>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</si>
  <si>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</si>
  <si>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</si>
  <si>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</si>
  <si>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</si>
  <si>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</si>
  <si>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</si>
  <si>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</si>
  <si>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</si>
  <si>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</si>
  <si>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</si>
  <si>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</si>
  <si>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</si>
  <si>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</si>
  <si>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</si>
  <si>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</si>
  <si>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</si>
  <si>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</si>
  <si>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</si>
  <si>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</si>
  <si>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</si>
  <si>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</si>
  <si>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</si>
  <si>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</si>
  <si>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</si>
  <si>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</si>
  <si>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</si>
  <si>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</si>
  <si>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</si>
  <si>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</si>
  <si>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</si>
  <si>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</si>
  <si>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</si>
  <si>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</si>
  <si>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</si>
  <si>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</si>
  <si>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</si>
  <si>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</si>
  <si>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</si>
  <si>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</si>
  <si>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</si>
  <si>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</si>
  <si>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</si>
  <si>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</si>
  <si>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</si>
  <si>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</si>
  <si>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</si>
  <si>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</si>
  <si>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</si>
  <si>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</si>
  <si>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</si>
  <si>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</si>
  <si>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</si>
  <si>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</si>
  <si>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</si>
  <si>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</si>
  <si>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</si>
  <si>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</si>
  <si>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</si>
  <si>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</si>
  <si>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</si>
  <si>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</si>
  <si>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</si>
  <si>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</si>
  <si>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</si>
  <si>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</si>
  <si>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</si>
  <si>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</si>
  <si>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</si>
  <si>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</si>
  <si>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</si>
  <si>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</si>
  <si>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</si>
  <si>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</si>
  <si>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</si>
  <si>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</si>
  <si>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</si>
  <si>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</si>
  <si>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</si>
  <si>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</si>
  <si>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</si>
  <si>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</si>
  <si>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</si>
  <si>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</si>
  <si>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</si>
  <si>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</si>
  <si>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</si>
  <si>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</si>
  <si>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</si>
  <si>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</si>
  <si>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</si>
  <si>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</si>
  <si>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</si>
  <si>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</si>
  <si>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</si>
  <si>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</si>
  <si>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</si>
  <si>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</si>
  <si>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</si>
  <si>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</si>
  <si>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</si>
  <si>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</si>
  <si>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</si>
  <si>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</si>
  <si>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</si>
  <si>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</si>
  <si>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</si>
  <si>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</si>
  <si>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</si>
  <si>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</si>
  <si>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</si>
  <si>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</si>
  <si>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</si>
  <si>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</si>
  <si>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</si>
  <si>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</si>
  <si>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</si>
  <si>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</si>
  <si>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</si>
  <si>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</si>
  <si>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</si>
  <si>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</si>
  <si>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</si>
  <si>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</si>
  <si>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</si>
  <si>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</si>
  <si>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</si>
  <si>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</si>
  <si>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</si>
  <si>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</si>
  <si>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</si>
  <si>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</si>
  <si>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</si>
  <si>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</si>
  <si>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</si>
  <si>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</si>
  <si>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</si>
  <si>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</si>
  <si>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</si>
  <si>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</si>
  <si>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</si>
  <si>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</si>
  <si>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</si>
  <si>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</si>
  <si>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</si>
  <si>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</si>
  <si>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</si>
  <si>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</si>
  <si>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</si>
  <si>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</si>
  <si>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</si>
  <si>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</si>
  <si>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</si>
  <si>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</si>
  <si>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</si>
  <si>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</si>
  <si>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</si>
  <si>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</si>
  <si>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</si>
  <si>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</si>
  <si>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</si>
  <si>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</si>
  <si>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</si>
  <si>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</si>
  <si>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</si>
  <si>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</si>
  <si>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</si>
  <si>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</si>
  <si>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</si>
  <si>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</si>
  <si>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</si>
  <si>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</si>
  <si>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</si>
  <si>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</si>
  <si>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</si>
  <si>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</si>
  <si>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</si>
  <si>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</si>
  <si>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</si>
  <si>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</si>
  <si>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</si>
  <si>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</si>
  <si>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</si>
  <si>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</si>
  <si>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</si>
  <si>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</si>
  <si>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</si>
  <si>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</si>
  <si>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</si>
  <si>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</si>
  <si>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</si>
  <si>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</si>
  <si>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</si>
  <si>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</si>
  <si>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</si>
  <si>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</si>
  <si>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</si>
  <si>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</si>
  <si>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</si>
  <si>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</si>
  <si>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</si>
  <si>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</si>
  <si>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</si>
  <si>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</si>
  <si>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</si>
  <si>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</si>
  <si>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</si>
  <si>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</si>
  <si>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</si>
  <si>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</si>
  <si>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</si>
  <si>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</si>
  <si>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</si>
  <si>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</si>
  <si>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</si>
  <si>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</si>
  <si>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</si>
  <si>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</si>
  <si>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</si>
  <si>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</si>
  <si>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</si>
  <si>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</si>
  <si>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</si>
  <si>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</si>
  <si>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</si>
  <si>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</si>
  <si>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</si>
  <si>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</si>
  <si>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</si>
  <si>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</si>
  <si>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</si>
  <si>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</si>
  <si>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</si>
  <si>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</si>
  <si>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</si>
  <si>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</si>
  <si>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</si>
  <si>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</si>
  <si>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</si>
  <si>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</si>
  <si>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</si>
  <si>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</si>
  <si>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</si>
  <si>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</si>
  <si>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</si>
  <si>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</si>
  <si>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</si>
  <si>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</si>
  <si>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</si>
  <si>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</si>
  <si>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</si>
  <si>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</si>
  <si>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</si>
  <si>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</si>
  <si>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</si>
  <si>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</si>
  <si>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</si>
  <si>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</si>
  <si>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</si>
  <si>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</si>
  <si>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</si>
  <si>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</si>
  <si>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</si>
  <si>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</si>
  <si>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</si>
  <si>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</si>
  <si>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</si>
  <si>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</si>
  <si>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</si>
  <si>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</si>
  <si>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</si>
  <si>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</si>
  <si>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</si>
  <si>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</si>
  <si>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</si>
  <si>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</si>
  <si>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</si>
  <si>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</si>
  <si>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</si>
  <si>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</si>
  <si>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</si>
  <si>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</si>
  <si>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</si>
  <si>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</si>
  <si>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</si>
  <si>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</si>
  <si>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</si>
  <si>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</si>
  <si>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</si>
  <si>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</si>
  <si>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</si>
  <si>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</si>
  <si>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</si>
  <si>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</si>
  <si>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</si>
  <si>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</si>
  <si>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</si>
  <si>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</si>
  <si>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</si>
  <si>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</si>
  <si>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</si>
  <si>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</si>
  <si>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</si>
  <si>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</si>
  <si>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</si>
  <si>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</si>
  <si>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</si>
  <si>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</si>
  <si>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</si>
  <si>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</si>
  <si>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</si>
  <si>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</si>
  <si>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</si>
  <si>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</si>
  <si>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</si>
  <si>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</si>
  <si>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</si>
  <si>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</si>
  <si>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</si>
  <si>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</si>
  <si>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</si>
  <si>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</si>
  <si>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</si>
  <si>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</si>
  <si>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</si>
  <si>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</si>
  <si>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</si>
  <si>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</si>
  <si>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</si>
  <si>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</si>
  <si>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</si>
  <si>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</si>
  <si>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</si>
  <si>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</si>
  <si>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</si>
  <si>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</si>
  <si>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</si>
  <si>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</si>
  <si>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</si>
  <si>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</si>
  <si>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</si>
  <si>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</si>
  <si>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</si>
  <si>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</si>
  <si>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</si>
  <si>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</si>
  <si>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</si>
  <si>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</si>
  <si>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</si>
  <si>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</si>
  <si>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</si>
  <si>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</si>
  <si>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</si>
  <si>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</si>
  <si>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</si>
  <si>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</si>
  <si>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</si>
  <si>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</si>
  <si>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</si>
  <si>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</si>
  <si>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</si>
  <si>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</si>
  <si>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</si>
  <si>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</si>
  <si>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</si>
  <si>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</si>
  <si>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</si>
  <si>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</si>
  <si>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</si>
  <si>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</si>
  <si>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</si>
  <si>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</si>
  <si>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</si>
  <si>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</si>
  <si>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</si>
  <si>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</si>
  <si>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</si>
  <si>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</si>
  <si>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</si>
  <si>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</si>
  <si>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</si>
  <si>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</si>
  <si>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</si>
  <si>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</si>
  <si>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</si>
  <si>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</si>
  <si>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</si>
  <si>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</si>
  <si>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</si>
  <si>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</si>
  <si>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</si>
  <si>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</si>
  <si>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</si>
  <si>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</si>
  <si>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</si>
  <si>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</si>
  <si>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</si>
  <si>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</si>
  <si>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</si>
  <si>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</si>
  <si>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</si>
  <si>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</si>
  <si>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</si>
  <si>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</si>
  <si>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</si>
  <si>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</si>
  <si>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</si>
  <si>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</si>
  <si>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</si>
  <si>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</si>
  <si>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</si>
  <si>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</si>
  <si>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</si>
  <si>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</si>
  <si>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</si>
  <si>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</si>
  <si>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</si>
  <si>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</si>
  <si>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</si>
  <si>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</si>
  <si>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</si>
  <si>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</si>
  <si>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</si>
  <si>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</si>
  <si>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</si>
  <si>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</si>
  <si>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</si>
  <si>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</si>
  <si>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</si>
  <si>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</si>
  <si>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</si>
  <si>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</si>
  <si>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</si>
  <si>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</si>
  <si>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</si>
  <si>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</si>
  <si>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</si>
  <si>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</si>
  <si>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</si>
  <si>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</si>
  <si>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</si>
  <si>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</si>
  <si>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</si>
  <si>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</si>
  <si>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</si>
  <si>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</si>
  <si>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</si>
  <si>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</si>
  <si>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</si>
  <si>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</si>
  <si>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</si>
  <si>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</si>
  <si>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</si>
  <si>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</si>
  <si>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</si>
  <si>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</si>
  <si>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</si>
  <si>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</si>
  <si>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</si>
  <si>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</si>
  <si>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</si>
  <si>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</si>
  <si>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</si>
  <si>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</si>
  <si>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</si>
  <si>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</si>
  <si>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</si>
  <si>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</si>
  <si>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</si>
  <si>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</si>
  <si>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</si>
  <si>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</si>
  <si>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</si>
  <si>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</si>
  <si>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</si>
  <si>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</si>
  <si>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</si>
  <si>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</si>
  <si>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</si>
  <si>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</si>
  <si>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</si>
  <si>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</si>
  <si>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</si>
  <si>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</si>
  <si>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</si>
  <si>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</si>
  <si>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</si>
  <si>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</si>
  <si>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</si>
  <si>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</si>
  <si>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</si>
  <si>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</si>
  <si>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</si>
  <si>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</si>
  <si>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</si>
  <si>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</si>
  <si>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</si>
  <si>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</si>
  <si>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</si>
  <si>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</si>
  <si>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</si>
  <si>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</si>
  <si>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</si>
  <si>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</si>
  <si>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</si>
  <si>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</si>
  <si>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</si>
  <si>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</si>
  <si>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</si>
  <si>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</si>
  <si>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</si>
  <si>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</si>
  <si>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</si>
  <si>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</si>
  <si>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</si>
  <si>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</si>
  <si>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</si>
  <si>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</si>
  <si>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</si>
  <si>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</si>
  <si>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</si>
  <si>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</si>
  <si>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</si>
  <si>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</si>
  <si>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</si>
  <si>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</si>
  <si>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</si>
  <si>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</si>
  <si>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</si>
  <si>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</si>
  <si>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</si>
  <si>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</si>
  <si>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</si>
  <si>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</si>
  <si>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</si>
  <si>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</si>
  <si>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</si>
  <si>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</si>
  <si>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</si>
  <si>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</si>
  <si>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</si>
  <si>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</si>
  <si>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</si>
  <si>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</si>
  <si>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</si>
  <si>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</si>
  <si>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</si>
  <si>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</si>
  <si>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</si>
  <si>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</si>
  <si>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</si>
  <si>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</si>
  <si>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</si>
  <si>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</si>
  <si>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</si>
  <si>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</si>
  <si>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</si>
  <si>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</si>
  <si>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</si>
  <si>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</si>
  <si>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</si>
  <si>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</si>
  <si>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</si>
  <si>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</si>
  <si>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</si>
  <si>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</si>
  <si>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</si>
  <si>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</si>
  <si>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</si>
  <si>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</si>
  <si>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</si>
  <si>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</si>
  <si>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</si>
  <si>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</si>
  <si>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</si>
  <si>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</si>
  <si>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</si>
  <si>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</si>
  <si>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</si>
  <si>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</si>
  <si>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</si>
  <si>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</si>
  <si>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</si>
  <si>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</si>
  <si>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</si>
  <si>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</si>
  <si>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</si>
  <si>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</si>
  <si>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</si>
  <si>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</si>
  <si>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</si>
  <si>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</si>
  <si>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</si>
  <si>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</si>
  <si>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</si>
  <si>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</si>
  <si>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</si>
  <si>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</si>
  <si>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</si>
  <si>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</si>
  <si>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</si>
  <si>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</si>
  <si>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</si>
  <si>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</si>
  <si>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</si>
  <si>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</si>
  <si>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</si>
  <si>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</si>
  <si>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</si>
  <si>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</si>
  <si>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</si>
  <si>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</si>
  <si>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</si>
  <si>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</si>
  <si>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</si>
  <si>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</si>
  <si>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</si>
  <si>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</si>
  <si>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</si>
  <si>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</si>
  <si>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</si>
  <si>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</si>
  <si>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</si>
  <si>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</si>
  <si>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</si>
  <si>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</si>
  <si>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</si>
  <si>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</si>
  <si>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</si>
  <si>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</si>
  <si>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</si>
  <si>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</si>
  <si>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</si>
  <si>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</si>
  <si>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</si>
  <si>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</si>
  <si>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</si>
  <si>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</si>
  <si>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</si>
  <si>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</si>
  <si>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</si>
  <si>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</si>
  <si>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</si>
  <si>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</si>
  <si>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</si>
  <si>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</si>
  <si>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</si>
  <si>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</si>
  <si>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</si>
  <si>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</si>
  <si>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</si>
  <si>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</si>
  <si>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</si>
  <si>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</si>
  <si>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</si>
  <si>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</si>
  <si>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</si>
  <si>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</si>
  <si>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</si>
  <si>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</si>
  <si>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</si>
  <si>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</si>
  <si>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</si>
  <si>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</si>
  <si>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</si>
  <si>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</si>
  <si>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</si>
  <si>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</si>
  <si>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</si>
  <si>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</si>
  <si>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</si>
  <si>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</si>
  <si>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</si>
  <si>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</si>
  <si>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</si>
  <si>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</si>
  <si>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</si>
  <si>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</si>
  <si>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</si>
  <si>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</si>
  <si>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</si>
  <si>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</si>
  <si>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</si>
  <si>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</si>
  <si>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</si>
  <si>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</si>
  <si>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</si>
  <si>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</si>
  <si>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</si>
  <si>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</si>
  <si>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</si>
  <si>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</si>
  <si>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</si>
  <si>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</si>
  <si>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</si>
  <si>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</si>
  <si>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</si>
  <si>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</si>
  <si>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</si>
  <si>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</si>
  <si>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</si>
  <si>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</si>
  <si>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</si>
  <si>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</si>
  <si>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</si>
  <si>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</si>
  <si>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</si>
  <si>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</si>
  <si>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</si>
  <si>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</si>
  <si>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</si>
  <si>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</si>
  <si>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</si>
  <si>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</si>
  <si>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</si>
  <si>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</si>
  <si>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</si>
  <si>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</si>
  <si>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</si>
  <si>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</si>
  <si>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</si>
  <si>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</si>
  <si>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</si>
  <si>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</si>
  <si>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</si>
  <si>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</si>
  <si>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</si>
  <si>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</si>
  <si>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</si>
  <si>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</si>
  <si>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</si>
  <si>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</si>
  <si>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</si>
  <si>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</si>
  <si>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</si>
  <si>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</si>
  <si>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</si>
  <si>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</si>
  <si>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</si>
  <si>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</si>
  <si>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</si>
  <si>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</si>
  <si>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</si>
  <si>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</si>
  <si>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</si>
  <si>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</si>
  <si>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</si>
  <si>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</si>
  <si>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</si>
  <si>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</si>
  <si>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</si>
  <si>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</si>
  <si>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</si>
  <si>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</si>
  <si>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</si>
  <si>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</si>
  <si>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</si>
  <si>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</si>
  <si>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</si>
  <si>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</si>
  <si>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</si>
  <si>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</si>
  <si>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</si>
  <si>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</si>
  <si>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</si>
  <si>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</si>
  <si>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</si>
  <si>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</si>
  <si>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</si>
  <si>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</si>
  <si>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</si>
  <si>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</si>
  <si>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</si>
  <si>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</si>
  <si>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</si>
  <si>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</si>
  <si>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</si>
  <si>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</si>
  <si>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</si>
  <si>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</si>
  <si>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</si>
  <si>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</si>
  <si>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</si>
  <si>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</si>
  <si>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</si>
  <si>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</si>
  <si>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</si>
  <si>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</si>
  <si>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</si>
  <si>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</si>
  <si>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</si>
  <si>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</si>
  <si>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</si>
  <si>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</si>
  <si>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</si>
  <si>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</si>
  <si>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</si>
  <si>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</si>
  <si>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</si>
  <si>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</si>
  <si>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</si>
  <si>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</si>
  <si>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</si>
  <si>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</si>
  <si>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</si>
  <si>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</si>
  <si>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</si>
  <si>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</si>
  <si>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</si>
  <si>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</si>
  <si>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</si>
  <si>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</si>
  <si>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</si>
  <si>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</si>
  <si>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</si>
  <si>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</si>
  <si>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</si>
  <si>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</si>
  <si>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</si>
  <si>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</si>
  <si>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</si>
  <si>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</si>
  <si>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</si>
  <si>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</si>
  <si>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</si>
  <si>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</si>
  <si>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</si>
  <si>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</si>
  <si>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</si>
  <si>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</si>
  <si>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</si>
  <si>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</si>
  <si>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</si>
  <si>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</si>
  <si>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</si>
  <si>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</si>
  <si>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</si>
  <si>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</si>
  <si>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</si>
  <si>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</si>
  <si>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</si>
  <si>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</si>
  <si>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</si>
  <si>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</si>
  <si>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</si>
  <si>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</si>
  <si>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</si>
  <si>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</si>
  <si>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</si>
  <si>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</si>
  <si>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</si>
  <si>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</si>
  <si>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</si>
  <si>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</si>
  <si>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</si>
  <si>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</si>
  <si>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</si>
  <si>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</si>
  <si>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</si>
  <si>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</si>
  <si>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</si>
  <si>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</si>
  <si>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</si>
  <si>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</si>
  <si>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</si>
  <si>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</si>
  <si>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</si>
  <si>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</si>
  <si>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</si>
  <si>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</si>
  <si>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</si>
  <si>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</si>
  <si>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</si>
  <si>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</si>
  <si>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</si>
  <si>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</si>
  <si>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</si>
  <si>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</si>
  <si>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</si>
  <si>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</si>
  <si>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</si>
  <si>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</si>
  <si>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</si>
  <si>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</si>
  <si>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</si>
  <si>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</si>
  <si>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</si>
  <si>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</si>
  <si>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</si>
  <si>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</si>
  <si>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</si>
  <si>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</si>
  <si>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</si>
  <si>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</si>
  <si>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</si>
  <si>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</si>
  <si>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</si>
  <si>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</si>
  <si>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</si>
  <si>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</si>
  <si>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</si>
  <si>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</si>
  <si>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</si>
  <si>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</si>
  <si>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</si>
  <si>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</si>
  <si>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</si>
  <si>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</si>
  <si>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</si>
  <si>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</si>
  <si>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</si>
  <si>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</si>
  <si>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</si>
  <si>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</si>
  <si>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</si>
  <si>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</si>
  <si>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</si>
  <si>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</si>
  <si>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</si>
  <si>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</si>
  <si>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</si>
  <si>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</si>
  <si>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</si>
  <si>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</si>
  <si>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</si>
  <si>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</si>
  <si>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</si>
  <si>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</si>
  <si>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</si>
  <si>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</si>
  <si>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</si>
  <si>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</si>
  <si>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</si>
  <si>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</si>
  <si>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</si>
  <si>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</si>
  <si>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</si>
  <si>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</si>
  <si>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</si>
  <si>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</si>
  <si>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</si>
  <si>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</si>
  <si>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</si>
  <si>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</si>
  <si>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</si>
  <si>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</si>
  <si>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</si>
  <si>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</si>
  <si>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</si>
  <si>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</si>
  <si>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</si>
  <si>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</si>
  <si>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</si>
  <si>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</si>
  <si>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</si>
  <si>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</si>
  <si>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</si>
  <si>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</si>
  <si>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</si>
  <si>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</si>
  <si>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</si>
  <si>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</si>
  <si>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</si>
  <si>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</si>
  <si>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</si>
  <si>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</si>
  <si>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</si>
  <si>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</si>
  <si>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</si>
  <si>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</si>
  <si>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</si>
  <si>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</si>
  <si>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</si>
  <si>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</si>
  <si>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</si>
  <si>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</si>
  <si>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</si>
  <si>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</si>
  <si>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</si>
  <si>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</si>
  <si>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</si>
  <si>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</si>
  <si>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</si>
  <si>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</si>
  <si>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</si>
  <si>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</si>
  <si>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</si>
  <si>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</si>
  <si>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</si>
  <si>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</si>
  <si>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</si>
  <si>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</si>
  <si>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</si>
  <si>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</si>
  <si>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</si>
  <si>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</si>
  <si>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</si>
  <si>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</si>
  <si>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</si>
  <si>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</si>
  <si>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</si>
  <si>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</si>
  <si>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</si>
  <si>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</si>
  <si>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</si>
  <si>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</si>
  <si>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</si>
  <si>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</si>
  <si>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</si>
  <si>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</si>
  <si>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</si>
  <si>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</si>
  <si>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</si>
  <si>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</si>
  <si>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</si>
  <si>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</si>
  <si>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</si>
  <si>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</si>
  <si>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</si>
  <si>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</si>
  <si>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</si>
  <si>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</si>
  <si>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</si>
  <si>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</si>
  <si>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</si>
  <si>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</si>
  <si>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</si>
  <si>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</si>
  <si>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</si>
  <si>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</si>
  <si>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</si>
  <si>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</si>
  <si>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</si>
  <si>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</si>
  <si>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</si>
  <si>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</si>
  <si>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</si>
  <si>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</si>
  <si>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</si>
  <si>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</si>
  <si>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</si>
  <si>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</si>
  <si>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</si>
  <si>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</si>
  <si>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</si>
  <si>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</si>
  <si>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</si>
  <si>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</si>
  <si>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</si>
  <si>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</si>
  <si>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</si>
  <si>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</si>
  <si>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</si>
  <si>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</si>
  <si>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</si>
  <si>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</si>
  <si>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</si>
  <si>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</si>
  <si>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</si>
  <si>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</si>
  <si>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</si>
  <si>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</si>
  <si>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</si>
  <si>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</si>
  <si>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</si>
  <si>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</si>
  <si>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</si>
  <si>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</si>
  <si>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</si>
  <si>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</si>
  <si>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</si>
  <si>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</si>
  <si>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</si>
  <si>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</si>
  <si>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</si>
  <si>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</si>
  <si>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</si>
  <si>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</si>
  <si>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</si>
  <si>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</si>
  <si>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</si>
  <si>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</si>
  <si>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</si>
  <si>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</si>
  <si>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</si>
  <si>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</si>
  <si>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</si>
  <si>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</si>
  <si>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</si>
  <si>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</si>
  <si>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</si>
  <si>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</si>
  <si>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</si>
  <si>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</si>
  <si>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</si>
  <si>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</si>
  <si>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</si>
  <si>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</si>
  <si>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</si>
  <si>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</si>
  <si>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</si>
  <si>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</si>
  <si>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</si>
  <si>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</si>
  <si>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</si>
  <si>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</si>
  <si>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</si>
  <si>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</si>
  <si>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</si>
  <si>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</si>
  <si>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</si>
  <si>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</si>
  <si>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</si>
  <si>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</si>
  <si>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</si>
  <si>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</si>
  <si>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</si>
  <si>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</si>
  <si>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</si>
  <si>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</si>
  <si>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</si>
  <si>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</si>
  <si>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</si>
  <si>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</si>
  <si>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</si>
  <si>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</si>
  <si>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</si>
  <si>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</si>
  <si>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</si>
  <si>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</si>
  <si>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</si>
  <si>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</si>
  <si>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</si>
  <si>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</si>
  <si>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</si>
  <si>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</si>
  <si>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</si>
  <si>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</si>
  <si>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</si>
  <si>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</si>
  <si>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</si>
  <si>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</si>
  <si>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</si>
  <si>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</si>
  <si>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</si>
  <si>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</si>
  <si>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</si>
  <si>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</si>
  <si>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</si>
  <si>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</si>
  <si>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</si>
  <si>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</si>
  <si>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</si>
  <si>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</si>
  <si>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</si>
  <si>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</si>
  <si>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</si>
  <si>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</si>
  <si>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</si>
  <si>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</si>
  <si>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</si>
  <si>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</si>
  <si>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</si>
  <si>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</si>
  <si>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</si>
  <si>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</si>
  <si>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</si>
  <si>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</si>
  <si>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</si>
  <si>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</si>
  <si>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</si>
  <si>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</si>
  <si>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</si>
  <si>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</si>
  <si>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</si>
  <si>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</si>
  <si>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</si>
  <si>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</si>
  <si>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</si>
  <si>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</si>
  <si>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</si>
  <si>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</si>
  <si>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</si>
  <si>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</si>
  <si>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</si>
  <si>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</si>
  <si>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</si>
  <si>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</si>
  <si>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</si>
  <si>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</si>
  <si>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</si>
  <si>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</si>
  <si>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</si>
  <si>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</si>
  <si>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</si>
  <si>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</si>
  <si>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</si>
  <si>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</si>
  <si>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</si>
  <si>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</si>
  <si>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</si>
  <si>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</si>
  <si>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</si>
  <si>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</si>
  <si>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</si>
  <si>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</si>
  <si>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</si>
  <si>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</si>
  <si>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</si>
  <si>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</si>
  <si>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</si>
  <si>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</si>
  <si>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</si>
  <si>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</si>
  <si>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</si>
  <si>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</si>
  <si>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</si>
  <si>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</si>
  <si>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</si>
  <si>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</si>
  <si>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</si>
  <si>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</si>
  <si>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</si>
  <si>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</si>
  <si>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</si>
  <si>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</si>
  <si>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</si>
  <si>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</si>
  <si>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</si>
  <si>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</si>
  <si>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</si>
  <si>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</si>
  <si>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</si>
  <si>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</si>
  <si>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</si>
  <si>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</si>
  <si>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</si>
  <si>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</si>
  <si>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</si>
  <si>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</si>
  <si>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</si>
  <si>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</si>
  <si>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</si>
  <si>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</si>
  <si>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</si>
  <si>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</si>
  <si>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</si>
  <si>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</si>
  <si>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</si>
  <si>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</si>
  <si>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</si>
  <si>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</si>
  <si>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</si>
  <si>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</si>
  <si>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</si>
  <si>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</si>
  <si>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</si>
  <si>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</si>
  <si>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</si>
  <si>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</si>
  <si>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</si>
  <si>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</si>
  <si>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</si>
  <si>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</si>
  <si>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</si>
  <si>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</si>
  <si>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</si>
  <si>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</si>
  <si>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</si>
  <si>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</si>
  <si>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</si>
  <si>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</si>
  <si>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</si>
  <si>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</si>
  <si>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</si>
  <si>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</si>
  <si>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</si>
  <si>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</si>
  <si>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</si>
  <si>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</si>
  <si>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</si>
  <si>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</si>
  <si>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</si>
  <si>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</si>
  <si>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</si>
  <si>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</si>
  <si>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</si>
  <si>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</si>
  <si>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</si>
  <si>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</si>
  <si>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</si>
  <si>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</si>
  <si>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</si>
  <si>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</si>
  <si>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</si>
  <si>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</si>
  <si>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</si>
  <si>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</si>
  <si>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</si>
  <si>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</si>
  <si>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</si>
  <si>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</si>
  <si>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</si>
  <si>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</si>
  <si>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</si>
  <si>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</si>
  <si>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</si>
  <si>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</si>
  <si>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</si>
  <si>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</si>
  <si>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</si>
  <si>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</si>
  <si>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</si>
  <si>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</si>
  <si>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</si>
  <si>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</si>
  <si>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</si>
  <si>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</si>
  <si>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</si>
  <si>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</si>
  <si>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</si>
  <si>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</si>
  <si>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</si>
  <si>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</si>
  <si>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</si>
  <si>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</si>
  <si>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</si>
  <si>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</si>
  <si>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</si>
  <si>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</si>
  <si>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</si>
  <si>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</si>
  <si>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</si>
  <si>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</si>
  <si>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</si>
  <si>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</si>
  <si>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</si>
  <si>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</si>
  <si>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</si>
  <si>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</si>
  <si>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</si>
  <si>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</si>
  <si>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</si>
  <si>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</si>
  <si>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</si>
  <si>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</si>
  <si>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</si>
  <si>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</si>
  <si>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</si>
  <si>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</si>
  <si>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</si>
  <si>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</si>
  <si>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</si>
  <si>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</si>
  <si>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</si>
  <si>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</si>
  <si>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</si>
  <si>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</si>
  <si>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</si>
  <si>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</si>
  <si>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</si>
  <si>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</si>
  <si>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</si>
  <si>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</si>
  <si>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</si>
  <si>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</si>
  <si>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</si>
  <si>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</si>
  <si>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</si>
  <si>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</si>
  <si>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</si>
  <si>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</si>
  <si>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</si>
  <si>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</si>
  <si>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</si>
  <si>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</si>
  <si>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</si>
  <si>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</si>
  <si>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</si>
  <si>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</si>
  <si>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</si>
  <si>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</si>
  <si>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</si>
  <si>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</si>
  <si>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</si>
  <si>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</si>
  <si>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</si>
  <si>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</si>
  <si>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</si>
  <si>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</si>
  <si>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</si>
  <si>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</si>
  <si>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</si>
  <si>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</si>
  <si>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</si>
  <si>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</si>
  <si>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</si>
  <si>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</si>
  <si>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</si>
  <si>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</si>
  <si>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</si>
  <si>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</si>
  <si>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</si>
  <si>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</si>
  <si>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</si>
  <si>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</si>
  <si>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</si>
  <si>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</si>
  <si>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</si>
  <si>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</si>
  <si>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</si>
  <si>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</si>
  <si>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</si>
  <si>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</si>
  <si>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</si>
  <si>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</si>
  <si>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</si>
  <si>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</si>
  <si>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</si>
  <si>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</si>
  <si>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</si>
  <si>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</si>
  <si>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</si>
  <si>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</si>
  <si>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</si>
  <si>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</si>
  <si>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</si>
  <si>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</si>
  <si>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</si>
  <si>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</si>
  <si>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</si>
  <si>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</si>
  <si>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</si>
  <si>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</si>
  <si>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</si>
  <si>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</si>
  <si>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</si>
  <si>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</si>
  <si>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</si>
  <si>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</si>
  <si>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</si>
  <si>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</si>
  <si>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</si>
  <si>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</si>
  <si>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</si>
  <si>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</si>
  <si>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</si>
  <si>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</si>
  <si>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</si>
  <si>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</si>
  <si>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</si>
  <si>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</si>
  <si>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</si>
  <si>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</si>
  <si>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</si>
  <si>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</si>
  <si>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</si>
  <si>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</si>
  <si>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</si>
  <si>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</si>
  <si>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</si>
  <si>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</si>
  <si>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</si>
  <si>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</si>
  <si>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</si>
  <si>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</si>
  <si>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</si>
  <si>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</si>
  <si>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</si>
  <si>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</si>
  <si>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</si>
  <si>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</si>
  <si>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</si>
  <si>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</si>
  <si>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</si>
  <si>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</si>
  <si>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</si>
  <si>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</si>
  <si>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</si>
  <si>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</si>
  <si>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</si>
  <si>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</si>
  <si>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</si>
  <si>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</si>
  <si>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</si>
  <si>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</si>
  <si>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</si>
  <si>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</si>
  <si>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</si>
  <si>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</si>
  <si>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</si>
  <si>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</si>
  <si>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</si>
  <si>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</si>
  <si>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</si>
  <si>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</si>
  <si>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</si>
  <si>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</si>
  <si>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</si>
  <si>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</si>
  <si>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</si>
  <si>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</si>
  <si>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</si>
  <si>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</si>
  <si>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</si>
  <si>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</si>
  <si>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</si>
  <si>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</si>
  <si>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</si>
  <si>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</si>
  <si>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</si>
  <si>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</si>
  <si>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</si>
  <si>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</si>
  <si>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</si>
  <si>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</si>
  <si>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</si>
  <si>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</si>
  <si>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</si>
  <si>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</si>
  <si>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</si>
  <si>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</si>
  <si>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</si>
  <si>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</si>
  <si>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</si>
  <si>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</si>
  <si>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</si>
  <si>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</si>
  <si>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</si>
  <si>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</si>
  <si>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</si>
  <si>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</si>
  <si>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</si>
  <si>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</si>
  <si>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</si>
  <si>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</si>
  <si>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</si>
  <si>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</si>
  <si>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</si>
  <si>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</si>
  <si>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</si>
  <si>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</si>
  <si>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</si>
  <si>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</si>
  <si>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</si>
  <si>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</si>
  <si>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</si>
  <si>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</si>
  <si>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</si>
  <si>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</si>
  <si>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</si>
  <si>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</si>
  <si>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</si>
  <si>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</si>
  <si>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</si>
  <si>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</si>
  <si>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</si>
  <si>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</si>
  <si>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</si>
  <si>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</si>
  <si>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</si>
  <si>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</si>
  <si>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</si>
  <si>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</si>
  <si>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</si>
  <si>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</si>
  <si>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</si>
  <si>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</si>
  <si>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</si>
  <si>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</si>
  <si>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</si>
  <si>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</si>
  <si>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</si>
  <si>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</si>
  <si>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</si>
  <si>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</si>
  <si>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</si>
  <si>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</si>
  <si>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</si>
  <si>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</si>
  <si>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</si>
  <si>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</si>
  <si>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</si>
  <si>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</si>
  <si>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</si>
  <si>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</si>
  <si>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</si>
  <si>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</si>
  <si>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</si>
  <si>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</si>
  <si>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</si>
  <si>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</si>
  <si>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</si>
  <si>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</si>
  <si>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</si>
  <si>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</si>
  <si>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</si>
  <si>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</si>
  <si>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</si>
  <si>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</si>
  <si>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</si>
  <si>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</si>
  <si>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</si>
  <si>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</si>
  <si>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</si>
  <si>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</si>
  <si>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</si>
  <si>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</si>
  <si>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</si>
  <si>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</si>
  <si>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</si>
  <si>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</si>
  <si>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</si>
  <si>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</si>
  <si>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</si>
  <si>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</si>
  <si>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</si>
  <si>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</si>
  <si>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</si>
  <si>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</si>
  <si>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</si>
  <si>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</si>
  <si>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</si>
  <si>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</si>
  <si>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</si>
  <si>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</si>
  <si>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</si>
  <si>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</si>
  <si>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</si>
  <si>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</si>
  <si>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</si>
  <si>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</si>
  <si>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</si>
  <si>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</si>
  <si>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</si>
  <si>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</si>
  <si>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</si>
  <si>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</si>
  <si>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</si>
  <si>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</si>
  <si>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</si>
  <si>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</si>
  <si>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</si>
  <si>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</si>
  <si>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</si>
  <si>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</si>
  <si>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</si>
  <si>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</si>
  <si>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</si>
  <si>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</si>
  <si>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</si>
  <si>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</si>
  <si>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</si>
  <si>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</si>
  <si>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</si>
  <si>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</si>
  <si>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</si>
  <si>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</si>
  <si>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</si>
  <si>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</si>
  <si>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</si>
  <si>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</si>
  <si>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</si>
  <si>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</si>
  <si>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</si>
  <si>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</si>
  <si>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</si>
  <si>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</si>
  <si>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</si>
  <si>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</si>
  <si>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</si>
  <si>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</si>
  <si>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</si>
  <si>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</si>
  <si>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</si>
  <si>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</si>
  <si>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</si>
  <si>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</si>
  <si>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</si>
  <si>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</si>
  <si>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</si>
  <si>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</si>
  <si>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</si>
  <si>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</si>
  <si>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</si>
  <si>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</si>
  <si>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</si>
  <si>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</si>
  <si>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</si>
  <si>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</si>
  <si>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</si>
  <si>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</si>
  <si>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</si>
  <si>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</si>
  <si>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</si>
  <si>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</si>
  <si>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</si>
  <si>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</si>
  <si>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</si>
  <si>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</si>
  <si>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</si>
  <si>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</si>
  <si>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</si>
  <si>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</si>
  <si>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</si>
  <si>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</si>
  <si>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</si>
  <si>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</si>
  <si>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</si>
  <si>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</si>
  <si>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</si>
  <si>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</si>
  <si>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</si>
  <si>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</si>
  <si>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</si>
  <si>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</si>
  <si>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</si>
  <si>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</si>
  <si>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</si>
  <si>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</si>
  <si>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</si>
  <si>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</si>
  <si>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</si>
  <si>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</si>
  <si>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</si>
  <si>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</si>
  <si>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</si>
  <si>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</si>
  <si>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</si>
  <si>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</si>
  <si>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</si>
  <si>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</si>
  <si>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</si>
  <si>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</si>
  <si>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</si>
  <si>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</si>
  <si>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</si>
  <si>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</si>
  <si>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</si>
  <si>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</si>
  <si>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</si>
  <si>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</si>
  <si>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</si>
  <si>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</si>
  <si>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</si>
  <si>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</si>
  <si>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</si>
  <si>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</si>
  <si>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</si>
  <si>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</si>
  <si>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</si>
  <si>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</si>
  <si>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</si>
  <si>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</si>
  <si>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</si>
  <si>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</si>
  <si>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</si>
  <si>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</si>
  <si>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</si>
  <si>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</si>
  <si>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</si>
  <si>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</si>
  <si>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</si>
  <si>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</si>
  <si>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</si>
  <si>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</si>
  <si>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</si>
  <si>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</si>
  <si>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</si>
  <si>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</si>
  <si>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</si>
  <si>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</si>
  <si>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</si>
  <si>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</si>
  <si>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</si>
  <si>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</si>
  <si>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</si>
  <si>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</si>
  <si>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</si>
  <si>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</si>
  <si>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</si>
  <si>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</si>
  <si>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</si>
  <si>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</si>
  <si>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</si>
  <si>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</si>
  <si>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</si>
  <si>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</si>
  <si>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</si>
  <si>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</si>
  <si>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</si>
  <si>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</si>
  <si>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</si>
  <si>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</si>
  <si>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</si>
  <si>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</si>
  <si>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</si>
  <si>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</si>
  <si>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</si>
  <si>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</si>
  <si>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</si>
  <si>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</si>
  <si>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</si>
  <si>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</si>
  <si>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</si>
  <si>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</si>
  <si>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</si>
  <si>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</si>
  <si>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</si>
  <si>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</si>
  <si>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</si>
  <si>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</si>
  <si>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</si>
  <si>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</si>
  <si>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</si>
  <si>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</si>
  <si>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</si>
  <si>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</si>
  <si>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</si>
  <si>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</si>
  <si>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</si>
  <si>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</si>
  <si>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</si>
  <si>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</si>
  <si>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</si>
  <si>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</si>
  <si>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</si>
  <si>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</si>
  <si>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</si>
  <si>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</si>
  <si>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</si>
  <si>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</si>
  <si>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</si>
  <si>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</si>
  <si>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</si>
  <si>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</si>
  <si>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</si>
  <si>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</si>
  <si>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</si>
  <si>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</si>
  <si>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</si>
  <si>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</si>
  <si>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</si>
  <si>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</si>
  <si>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</si>
  <si>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</si>
  <si>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</si>
  <si>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</si>
  <si>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</si>
  <si>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</si>
  <si>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</si>
  <si>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</si>
  <si>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</si>
  <si>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</si>
  <si>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</si>
  <si>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</si>
  <si>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</si>
  <si>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</si>
  <si>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</si>
  <si>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</si>
  <si>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</si>
  <si>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</si>
  <si>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</si>
  <si>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</si>
  <si>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</si>
  <si>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</si>
  <si>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</si>
  <si>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</si>
  <si>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</si>
  <si>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</si>
  <si>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</si>
  <si>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</si>
  <si>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</si>
  <si>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</si>
  <si>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</si>
  <si>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</si>
  <si>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</si>
  <si>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</si>
  <si>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</si>
  <si>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</si>
  <si>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</si>
  <si>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</si>
  <si>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</si>
  <si>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</si>
  <si>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</si>
  <si>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</si>
  <si>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</si>
  <si>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</si>
  <si>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</si>
  <si>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</si>
  <si>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</si>
  <si>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</si>
  <si>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</si>
  <si>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</si>
  <si>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</si>
  <si>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</si>
  <si>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</si>
  <si>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</si>
  <si>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</si>
  <si>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</si>
  <si>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</si>
  <si>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</si>
  <si>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</si>
  <si>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</si>
  <si>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</si>
  <si>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</si>
  <si>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</si>
  <si>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</si>
  <si>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</si>
  <si>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</si>
  <si>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</si>
  <si>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</si>
  <si>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</si>
  <si>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</si>
  <si>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</si>
  <si>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</si>
  <si>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</si>
  <si>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</si>
  <si>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</si>
  <si>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</si>
  <si>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</si>
  <si>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</si>
  <si>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</si>
  <si>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</si>
  <si>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</si>
  <si>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</si>
  <si>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</si>
  <si>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</si>
  <si>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</si>
  <si>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</si>
  <si>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</si>
  <si>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</si>
  <si>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</si>
  <si>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</si>
  <si>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</si>
  <si>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</si>
  <si>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</si>
  <si>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</si>
  <si>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</si>
  <si>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</si>
  <si>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</si>
  <si>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</si>
  <si>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</si>
  <si>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</si>
  <si>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</si>
  <si>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</si>
  <si>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</si>
  <si>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</si>
  <si>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</si>
  <si>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</si>
  <si>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</si>
  <si>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</si>
  <si>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</si>
  <si>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</si>
  <si>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</si>
  <si>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</si>
  <si>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</si>
  <si>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</si>
  <si>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</si>
  <si>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</si>
  <si>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</si>
  <si>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</si>
  <si>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</si>
  <si>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</si>
  <si>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</si>
  <si>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</si>
  <si>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</si>
  <si>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</si>
  <si>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</si>
  <si>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</si>
  <si>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</si>
  <si>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</si>
  <si>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</si>
  <si>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</si>
  <si>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</si>
  <si>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</si>
  <si>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</si>
  <si>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</si>
  <si>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</si>
  <si>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</si>
  <si>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</si>
  <si>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</si>
  <si>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</si>
  <si>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</si>
  <si>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</si>
  <si>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</si>
  <si>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</si>
  <si>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</si>
  <si>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</si>
  <si>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</si>
  <si>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</si>
  <si>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</si>
  <si>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</si>
  <si>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</si>
  <si>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</si>
  <si>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</si>
  <si>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</si>
  <si>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</si>
  <si>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</si>
  <si>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</si>
  <si>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</si>
  <si>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</si>
  <si>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</si>
  <si>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</si>
  <si>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</si>
  <si>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</si>
  <si>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</si>
  <si>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</si>
  <si>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</si>
  <si>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</si>
  <si>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</si>
  <si>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</si>
  <si>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</si>
  <si>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</si>
  <si>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</si>
  <si>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</si>
  <si>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</si>
  <si>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</si>
  <si>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</si>
  <si>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</si>
  <si>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</si>
  <si>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</si>
  <si>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</si>
  <si>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</si>
  <si>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</si>
  <si>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</si>
  <si>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</si>
  <si>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</si>
  <si>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</si>
  <si>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</si>
  <si>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</si>
  <si>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</si>
  <si>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</si>
  <si>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</si>
  <si>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</si>
  <si>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</si>
  <si>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</si>
  <si>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</si>
  <si>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</si>
  <si>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</si>
  <si>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</si>
  <si>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</si>
  <si>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</si>
  <si>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</si>
  <si>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</si>
  <si>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</si>
  <si>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</si>
  <si>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</si>
  <si>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</si>
  <si>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</si>
  <si>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</si>
  <si>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</si>
  <si>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</si>
  <si>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</si>
  <si>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</si>
  <si>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</si>
  <si>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</si>
  <si>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</si>
  <si>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</si>
  <si>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</si>
  <si>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</si>
  <si>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</si>
  <si>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</si>
  <si>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</si>
  <si>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</si>
  <si>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</si>
  <si>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</si>
  <si>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</si>
  <si>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</si>
  <si>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</si>
  <si>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</si>
  <si>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</si>
  <si>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</si>
  <si>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</si>
  <si>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</si>
  <si>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</si>
  <si>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</si>
  <si>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</si>
  <si>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</si>
  <si>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</si>
  <si>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</si>
  <si>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</si>
  <si>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</si>
  <si>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</si>
  <si>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</si>
  <si>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</si>
  <si>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</si>
  <si>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</si>
  <si>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</si>
  <si>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</si>
  <si>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</si>
  <si>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</si>
  <si>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</si>
  <si>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</si>
  <si>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</si>
  <si>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</si>
  <si>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</si>
  <si>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</si>
  <si>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</si>
  <si>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</si>
  <si>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</si>
  <si>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</si>
  <si>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</si>
  <si>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</si>
  <si>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</si>
  <si>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</si>
  <si>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</si>
  <si>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</si>
  <si>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</si>
  <si>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</si>
  <si>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</si>
  <si>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</si>
  <si>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</si>
  <si>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</si>
  <si>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</si>
  <si>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</si>
  <si>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</si>
  <si>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</si>
  <si>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</si>
  <si>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</si>
  <si>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</si>
  <si>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</si>
  <si>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</si>
  <si>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</si>
  <si>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</si>
  <si>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</si>
  <si>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</si>
  <si>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</si>
  <si>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</si>
  <si>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</si>
  <si>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</si>
  <si>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</si>
  <si>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</si>
  <si>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</si>
  <si>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</si>
  <si>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</si>
  <si>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</si>
  <si>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</si>
  <si>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</si>
  <si>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</si>
  <si>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</si>
  <si>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</si>
  <si>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</si>
  <si>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</si>
  <si>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</si>
  <si>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</si>
  <si>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</si>
  <si>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</si>
  <si>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</si>
  <si>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</si>
  <si>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</si>
  <si>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</si>
  <si>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</si>
  <si>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</si>
  <si>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</si>
  <si>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</si>
  <si>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</si>
  <si>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</si>
  <si>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</si>
  <si>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</si>
  <si>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</si>
  <si>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</si>
  <si>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</si>
  <si>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</si>
  <si>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</si>
  <si>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</si>
  <si>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</si>
  <si>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</si>
  <si>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</si>
  <si>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</si>
  <si>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</si>
  <si>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</si>
  <si>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</si>
  <si>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</si>
  <si>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</si>
  <si>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</si>
  <si>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</si>
  <si>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</si>
  <si>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</si>
  <si>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</si>
  <si>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</si>
  <si>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</si>
  <si>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</si>
  <si>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</si>
  <si>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</si>
  <si>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</si>
  <si>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</si>
  <si>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</si>
  <si>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</si>
  <si>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</si>
  <si>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</si>
  <si>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</si>
  <si>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</si>
  <si>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</si>
  <si>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</si>
  <si>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</si>
  <si>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</si>
  <si>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</si>
  <si>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</si>
  <si>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</si>
  <si>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</si>
  <si>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</si>
  <si>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</si>
  <si>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</si>
  <si>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</si>
  <si>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</si>
  <si>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</si>
  <si>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</si>
  <si>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</si>
  <si>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</si>
  <si>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</si>
  <si>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</si>
  <si>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</si>
  <si>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</si>
  <si>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</si>
  <si>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</si>
  <si>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</si>
  <si>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</si>
  <si>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</si>
  <si>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</si>
  <si>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</si>
  <si>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</si>
  <si>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</si>
  <si>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</si>
  <si>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</si>
  <si>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</si>
  <si>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</si>
  <si>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</si>
  <si>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</si>
  <si>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</si>
  <si>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</si>
  <si>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</si>
  <si>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</si>
  <si>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</si>
  <si>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</si>
  <si>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</si>
  <si>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</si>
  <si>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</si>
  <si>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</si>
  <si>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</si>
  <si>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</si>
  <si>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</si>
  <si>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</si>
  <si>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</si>
  <si>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</si>
  <si>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</si>
  <si>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</si>
  <si>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</si>
  <si>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</si>
  <si>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</si>
  <si>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</si>
  <si>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</si>
  <si>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</si>
  <si>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</si>
  <si>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</si>
  <si>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</si>
  <si>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</si>
  <si>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</si>
  <si>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</si>
  <si>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</si>
  <si>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</si>
  <si>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</si>
  <si>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</si>
  <si>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</si>
  <si>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</si>
  <si>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</si>
  <si>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</si>
  <si>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</si>
  <si>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</si>
  <si>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</si>
  <si>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</si>
  <si>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</si>
  <si>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</si>
  <si>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</si>
  <si>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</si>
  <si>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</si>
  <si>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</si>
  <si>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</si>
  <si>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</si>
  <si>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</si>
  <si>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</si>
  <si>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</si>
  <si>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</si>
  <si>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</si>
  <si>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</si>
  <si>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</si>
  <si>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</si>
  <si>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</si>
  <si>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</si>
  <si>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</si>
  <si>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</si>
  <si>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</si>
  <si>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</si>
  <si>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</si>
  <si>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</si>
  <si>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</si>
  <si>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</si>
  <si>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</si>
  <si>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</si>
  <si>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</si>
  <si>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</si>
  <si>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</si>
  <si>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</si>
  <si>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</si>
  <si>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</si>
  <si>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</si>
  <si>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</si>
  <si>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</si>
  <si>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</si>
  <si>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</si>
  <si>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</si>
  <si>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</si>
  <si>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</si>
  <si>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</si>
  <si>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</si>
  <si>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</si>
  <si>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</si>
  <si>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</si>
  <si>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</si>
  <si>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</si>
  <si>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</si>
  <si>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</si>
  <si>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</si>
  <si>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</si>
  <si>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</si>
  <si>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</si>
  <si>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</si>
  <si>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</si>
  <si>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</si>
  <si>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</si>
  <si>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</si>
  <si>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</si>
  <si>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</si>
  <si>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</si>
  <si>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</si>
  <si>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</si>
  <si>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</si>
  <si>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</si>
  <si>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</si>
  <si>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</si>
  <si>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</si>
  <si>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</si>
  <si>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</si>
  <si>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</si>
  <si>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</si>
  <si>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</si>
  <si>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</si>
  <si>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</si>
  <si>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</si>
  <si>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</si>
  <si>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</si>
  <si>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</si>
  <si>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</si>
  <si>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</si>
  <si>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</si>
  <si>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</si>
  <si>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</si>
  <si>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</si>
  <si>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</si>
  <si>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</si>
  <si>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</si>
  <si>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</si>
  <si>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</si>
  <si>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</si>
  <si>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</si>
  <si>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</si>
  <si>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</si>
  <si>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</si>
  <si>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</si>
  <si>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</si>
  <si>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</si>
  <si>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</si>
  <si>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</si>
  <si>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</si>
  <si>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</si>
  <si>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</si>
  <si>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</si>
  <si>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</si>
  <si>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</si>
  <si>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</si>
  <si>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</si>
  <si>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</si>
  <si>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</si>
  <si>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</si>
  <si>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</si>
  <si>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</si>
  <si>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</si>
  <si>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</si>
  <si>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</si>
  <si>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</si>
  <si>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</si>
  <si>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</si>
  <si>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</si>
  <si>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</si>
  <si>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</si>
  <si>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</si>
  <si>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</si>
  <si>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</si>
  <si>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</si>
  <si>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</si>
  <si>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</si>
  <si>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</si>
  <si>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</si>
  <si>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</si>
  <si>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</si>
  <si>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</si>
  <si>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</si>
  <si>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</si>
  <si>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</si>
  <si>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</si>
  <si>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</si>
  <si>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</si>
  <si>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</si>
  <si>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</si>
  <si>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</si>
  <si>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</si>
  <si>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</si>
  <si>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</si>
  <si>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</si>
  <si>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</si>
  <si>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</si>
  <si>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</si>
  <si>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</si>
  <si>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</si>
  <si>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</si>
  <si>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</si>
  <si>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</si>
  <si>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</si>
  <si>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</si>
  <si>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</si>
  <si>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</si>
  <si>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</si>
  <si>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</si>
  <si>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</si>
  <si>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</si>
  <si>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</si>
  <si>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</si>
  <si>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</si>
  <si>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</si>
  <si>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</si>
  <si>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</si>
  <si>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</si>
  <si>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</si>
  <si>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</si>
  <si>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</si>
  <si>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</si>
  <si>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</si>
  <si>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</si>
  <si>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</si>
  <si>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</si>
  <si>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</si>
  <si>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</si>
  <si>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</si>
  <si>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</si>
  <si>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</si>
  <si>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</si>
  <si>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</si>
  <si>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</si>
  <si>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</si>
  <si>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</si>
  <si>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</si>
  <si>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</si>
  <si>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</si>
  <si>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</si>
  <si>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</si>
  <si>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</si>
  <si>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</si>
  <si>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</si>
  <si>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</si>
  <si>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</si>
  <si>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</si>
  <si>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</si>
  <si>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</si>
  <si>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</si>
  <si>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</si>
  <si>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</si>
  <si>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</si>
  <si>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</si>
  <si>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</si>
  <si>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</si>
  <si>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</si>
  <si>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</si>
  <si>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</si>
  <si>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</si>
  <si>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</si>
  <si>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</si>
  <si>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</si>
  <si>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</si>
  <si>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</si>
  <si>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</si>
  <si>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</si>
  <si>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</si>
  <si>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</si>
  <si>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</si>
  <si>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</si>
  <si>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</si>
  <si>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</si>
  <si>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</si>
  <si>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</si>
  <si>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</si>
  <si>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</si>
  <si>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</si>
  <si>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</si>
  <si>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</si>
  <si>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</si>
  <si>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</si>
  <si>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</si>
  <si>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</si>
  <si>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</si>
  <si>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</si>
  <si>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</si>
  <si>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</si>
  <si>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</si>
  <si>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</si>
  <si>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</si>
  <si>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</si>
  <si>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</si>
  <si>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</si>
  <si>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</si>
  <si>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</si>
  <si>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</si>
  <si>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</si>
  <si>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</si>
  <si>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</si>
  <si>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</si>
  <si>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</si>
  <si>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</si>
  <si>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</si>
  <si>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</si>
  <si>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</si>
  <si>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</si>
  <si>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</si>
  <si>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</si>
  <si>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</si>
  <si>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</si>
  <si>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</si>
  <si>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</si>
  <si>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</si>
  <si>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</si>
  <si>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</si>
  <si>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</si>
  <si>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</si>
  <si>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</si>
  <si>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</si>
  <si>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</si>
  <si>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</si>
  <si>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</si>
  <si>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</si>
  <si>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</si>
  <si>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</si>
  <si>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</si>
  <si>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</si>
  <si>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</si>
  <si>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</si>
  <si>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</si>
  <si>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</si>
  <si>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</si>
  <si>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</si>
  <si>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</si>
  <si>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</si>
  <si>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</si>
  <si>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</si>
  <si>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</si>
  <si>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</si>
  <si>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</si>
  <si>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</si>
  <si>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</si>
  <si>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</si>
  <si>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</si>
  <si>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</si>
  <si>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</si>
  <si>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</si>
  <si>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</si>
  <si>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</si>
  <si>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</si>
  <si>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</si>
  <si>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</si>
  <si>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</si>
  <si>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</si>
  <si>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</si>
  <si>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</si>
  <si>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</si>
  <si>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</si>
  <si>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</si>
  <si>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</si>
  <si>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</si>
  <si>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</si>
  <si>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</si>
  <si>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</si>
  <si>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</si>
  <si>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</si>
  <si>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</si>
  <si>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</si>
  <si>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</si>
  <si>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</si>
  <si>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</si>
  <si>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</si>
  <si>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</si>
  <si>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</si>
  <si>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</si>
  <si>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</si>
  <si>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</si>
  <si>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</si>
  <si>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</si>
  <si>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</si>
  <si>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</si>
  <si>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</si>
  <si>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</si>
  <si>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</si>
  <si>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</si>
  <si>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</si>
  <si>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</si>
  <si>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</si>
  <si>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</si>
  <si>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</si>
  <si>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</si>
  <si>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</si>
  <si>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</si>
  <si>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</si>
  <si>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</si>
  <si>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</si>
  <si>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</si>
  <si>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</si>
  <si>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</si>
  <si>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</si>
  <si>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</si>
  <si>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</si>
  <si>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</si>
  <si>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</si>
  <si>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</si>
  <si>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</si>
  <si>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</si>
  <si>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</si>
  <si>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</si>
  <si>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</si>
  <si>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</si>
  <si>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</si>
  <si>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</si>
  <si>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</si>
  <si>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</si>
  <si>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</si>
  <si>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</si>
  <si>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</si>
  <si>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</si>
  <si>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</si>
  <si>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</si>
  <si>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</si>
  <si>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</si>
  <si>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</si>
  <si>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</si>
  <si>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</si>
  <si>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</si>
  <si>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</si>
  <si>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</si>
  <si>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</si>
  <si>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</si>
  <si>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</si>
  <si>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</si>
  <si>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</si>
  <si>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</si>
  <si>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</si>
  <si>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</si>
  <si>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</si>
  <si>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</si>
  <si>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</si>
  <si>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</si>
  <si>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</si>
  <si>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</si>
  <si>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</si>
  <si>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</si>
  <si>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</si>
  <si>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</si>
  <si>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</si>
  <si>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</si>
  <si>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</si>
  <si>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</si>
  <si>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</si>
  <si>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</si>
  <si>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</si>
  <si>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</si>
  <si>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</si>
  <si>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</si>
  <si>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</si>
  <si>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</si>
  <si>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</si>
  <si>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</si>
  <si>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</si>
  <si>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</si>
  <si>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</si>
  <si>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</si>
  <si>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</si>
  <si>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</si>
  <si>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</si>
  <si>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</si>
  <si>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</si>
  <si>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</si>
  <si>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</si>
  <si>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</si>
  <si>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</si>
  <si>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</si>
  <si>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</si>
  <si>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</si>
  <si>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</si>
  <si>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</si>
  <si>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</si>
  <si>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</si>
  <si>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</si>
  <si>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</si>
  <si>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</si>
  <si>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</si>
  <si>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</si>
  <si>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</si>
  <si>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</si>
  <si>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</si>
  <si>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</si>
  <si>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</si>
  <si>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</si>
  <si>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</si>
  <si>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</si>
  <si>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</si>
  <si>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</si>
  <si>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</si>
  <si>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</si>
  <si>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</si>
  <si>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</si>
  <si>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</si>
  <si>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</si>
  <si>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</si>
  <si>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</si>
  <si>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</si>
  <si>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</si>
  <si>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</si>
  <si>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</si>
  <si>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</si>
  <si>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</si>
  <si>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</si>
  <si>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</si>
  <si>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</si>
  <si>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</si>
  <si>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</si>
  <si>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</si>
  <si>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</si>
  <si>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</si>
  <si>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</si>
  <si>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</si>
  <si>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</si>
  <si>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</si>
  <si>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</si>
  <si>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</si>
  <si>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</si>
  <si>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</si>
  <si>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</si>
  <si>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</si>
  <si>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</si>
  <si>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</si>
  <si>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</si>
  <si>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</si>
  <si>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</si>
  <si>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</si>
  <si>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</si>
  <si>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</si>
  <si>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</si>
  <si>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</si>
  <si>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</si>
  <si>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</si>
  <si>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</si>
  <si>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</si>
  <si>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</si>
  <si>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</si>
  <si>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</si>
  <si>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</si>
  <si>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</si>
  <si>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</si>
  <si>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</si>
  <si>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</si>
  <si>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</si>
  <si>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</si>
  <si>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</si>
  <si>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</si>
  <si>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</si>
  <si>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</si>
  <si>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</si>
  <si>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</si>
  <si>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</si>
  <si>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</si>
  <si>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</si>
  <si>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</si>
  <si>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</si>
  <si>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</si>
  <si>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</si>
  <si>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</si>
  <si>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</si>
  <si>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</si>
  <si>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</si>
  <si>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</si>
  <si>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</si>
  <si>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</si>
  <si>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</si>
  <si>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</si>
  <si>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</si>
  <si>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</si>
  <si>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</si>
  <si>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</si>
  <si>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</si>
  <si>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</si>
  <si>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</si>
  <si>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</si>
  <si>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</si>
  <si>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</si>
  <si>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</si>
  <si>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</si>
  <si>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</si>
  <si>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</si>
  <si>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</si>
  <si>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</si>
  <si>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</si>
  <si>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</si>
  <si>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</si>
  <si>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</si>
  <si>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</si>
  <si>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</si>
  <si>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</si>
  <si>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</si>
  <si>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</si>
  <si>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</si>
  <si>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</si>
  <si>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</si>
  <si>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</si>
  <si>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</si>
  <si>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</si>
  <si>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</si>
  <si>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</si>
  <si>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</si>
  <si>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</si>
  <si>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</si>
  <si>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</si>
  <si>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</si>
  <si>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</si>
  <si>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</si>
  <si>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</si>
  <si>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</si>
  <si>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</si>
  <si>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</si>
  <si>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</si>
  <si>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</si>
  <si>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</si>
  <si>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</si>
  <si>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</si>
  <si>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</si>
  <si>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</si>
  <si>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</si>
  <si>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</si>
  <si>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</si>
  <si>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</si>
  <si>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</si>
  <si>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</si>
  <si>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</si>
  <si>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</si>
  <si>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</si>
  <si>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</si>
  <si>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</si>
  <si>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</si>
  <si>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</si>
  <si>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</si>
  <si>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</si>
  <si>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</si>
  <si>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</si>
  <si>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</si>
  <si>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</si>
  <si>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</si>
  <si>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</si>
  <si>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</si>
  <si>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</si>
  <si>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</si>
  <si>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</si>
  <si>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</si>
  <si>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</si>
  <si>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</si>
  <si>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</si>
  <si>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</si>
  <si>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</si>
  <si>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</si>
  <si>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</si>
  <si>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</si>
  <si>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</si>
  <si>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</si>
  <si>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</si>
  <si>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</si>
  <si>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</si>
  <si>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</si>
  <si>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</si>
  <si>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</si>
  <si>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</si>
  <si>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</si>
  <si>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</si>
  <si>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</si>
  <si>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</si>
  <si>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</si>
  <si>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</si>
  <si>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</si>
  <si>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</si>
  <si>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</si>
  <si>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</si>
  <si>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</si>
  <si>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</si>
  <si>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</si>
  <si>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</si>
  <si>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</si>
  <si>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</si>
  <si>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</si>
  <si>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</si>
  <si>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</si>
  <si>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</si>
  <si>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</si>
  <si>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</si>
  <si>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</si>
  <si>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</si>
  <si>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</si>
  <si>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</si>
  <si>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</si>
  <si>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</si>
  <si>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</si>
  <si>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</si>
  <si>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</si>
  <si>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</si>
  <si>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</si>
  <si>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</si>
  <si>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</si>
  <si>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</si>
  <si>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</si>
  <si>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</si>
  <si>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</si>
  <si>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</si>
  <si>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</si>
  <si>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</si>
  <si>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</si>
  <si>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</si>
  <si>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</si>
  <si>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</si>
  <si>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</si>
  <si>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</si>
  <si>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</si>
  <si>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</si>
  <si>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</si>
  <si>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</si>
  <si>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</si>
  <si>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</si>
  <si>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</si>
  <si>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</si>
  <si>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</si>
  <si>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</si>
  <si>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</si>
  <si>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</si>
  <si>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</si>
  <si>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</si>
  <si>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</si>
  <si>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</si>
  <si>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</si>
  <si>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</si>
  <si>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</si>
  <si>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</si>
  <si>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</si>
  <si>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</si>
  <si>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</si>
  <si>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</si>
  <si>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</si>
  <si>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</si>
  <si>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</si>
  <si>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</si>
  <si>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</si>
  <si>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</si>
  <si>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</si>
  <si>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</si>
  <si>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</si>
  <si>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</si>
  <si>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</si>
  <si>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</si>
  <si>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</si>
  <si>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</si>
  <si>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</si>
  <si>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</si>
  <si>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</si>
  <si>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</si>
  <si>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</si>
  <si>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</si>
  <si>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</si>
  <si>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</si>
  <si>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</si>
  <si>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</si>
  <si>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</si>
  <si>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</si>
  <si>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</si>
  <si>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</si>
  <si>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</si>
  <si>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</si>
  <si>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</si>
  <si>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</si>
  <si>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</si>
  <si>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</si>
  <si>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</si>
  <si>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</si>
  <si>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</si>
  <si>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</si>
  <si>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</si>
  <si>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</si>
  <si>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</si>
  <si>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</si>
  <si>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</si>
  <si>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</si>
  <si>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</si>
  <si>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</si>
  <si>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</si>
  <si>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</si>
  <si>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</si>
  <si>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</si>
  <si>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</si>
  <si>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</si>
  <si>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</si>
  <si>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</si>
  <si>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</si>
  <si>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</si>
  <si>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</si>
  <si>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</si>
  <si>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</si>
  <si>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</si>
  <si>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</si>
  <si>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</si>
  <si>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</si>
  <si>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</si>
  <si>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</si>
  <si>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</si>
  <si>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</si>
  <si>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</si>
  <si>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</si>
  <si>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</si>
  <si>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</si>
  <si>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</si>
  <si>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</si>
  <si>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</si>
  <si>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</si>
  <si>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</si>
  <si>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</si>
  <si>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</si>
  <si>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</si>
  <si>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</si>
  <si>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</si>
  <si>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</si>
  <si>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</si>
  <si>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</si>
  <si>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</si>
  <si>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</si>
  <si>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</si>
  <si>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</si>
  <si>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</si>
  <si>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</si>
  <si>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</si>
  <si>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</si>
  <si>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</si>
  <si>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</si>
  <si>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</si>
  <si>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</si>
  <si>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</si>
  <si>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</si>
  <si>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</si>
  <si>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</si>
  <si>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</si>
  <si>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</si>
  <si>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</si>
  <si>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</si>
  <si>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</si>
  <si>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</si>
  <si>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</si>
  <si>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</si>
  <si>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</si>
  <si>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</si>
  <si>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</si>
  <si>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</si>
  <si>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</si>
  <si>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</si>
  <si>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</si>
  <si>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</si>
  <si>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</si>
  <si>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</si>
  <si>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</si>
  <si>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</si>
  <si>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</si>
  <si>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</si>
  <si>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</si>
  <si>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</si>
  <si>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</si>
  <si>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</si>
  <si>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</si>
  <si>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</si>
  <si>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</si>
  <si>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</si>
  <si>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</si>
  <si>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</si>
  <si>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</si>
  <si>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</si>
  <si>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</si>
  <si>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</si>
  <si>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</si>
  <si>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</si>
  <si>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</si>
  <si>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</si>
  <si>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</si>
  <si>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</si>
  <si>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</si>
  <si>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</si>
  <si>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</si>
  <si>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</si>
  <si>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</si>
  <si>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</si>
  <si>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</si>
  <si>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</si>
  <si>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</si>
  <si>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</si>
  <si>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</si>
  <si>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</si>
  <si>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</si>
  <si>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</si>
  <si>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</si>
  <si>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</si>
  <si>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</si>
  <si>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</si>
  <si>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</si>
  <si>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</si>
  <si>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</si>
  <si>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</si>
  <si>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</si>
  <si>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</si>
  <si>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</si>
  <si>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</si>
  <si>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</si>
  <si>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</si>
  <si>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</si>
  <si>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</si>
  <si>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</si>
  <si>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</si>
  <si>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</si>
  <si>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</si>
  <si>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</si>
  <si>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</si>
  <si>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</si>
  <si>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</si>
  <si>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</si>
  <si>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</si>
  <si>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</si>
  <si>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</si>
  <si>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</si>
  <si>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</si>
  <si>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</si>
  <si>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</si>
  <si>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</si>
  <si>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</si>
  <si>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</si>
  <si>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</si>
  <si>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</si>
  <si>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</si>
  <si>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</si>
  <si>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</si>
  <si>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</si>
  <si>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</si>
  <si>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</si>
  <si>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</si>
  <si>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</si>
  <si>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</si>
  <si>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</si>
  <si>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</si>
  <si>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</si>
  <si>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</si>
  <si>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</si>
  <si>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</si>
  <si>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</si>
  <si>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</si>
  <si>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</si>
  <si>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</si>
  <si>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</si>
  <si>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</si>
  <si>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</si>
  <si>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</si>
  <si>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</si>
  <si>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</si>
  <si>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</si>
  <si>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</si>
  <si>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</si>
  <si>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</si>
  <si>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</si>
  <si>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</si>
  <si>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</si>
  <si>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</si>
  <si>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</si>
  <si>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</si>
  <si>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</si>
  <si>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</si>
  <si>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</si>
  <si>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</si>
  <si>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</si>
  <si>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</si>
  <si>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</si>
  <si>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</si>
  <si>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</si>
  <si>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</si>
  <si>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</si>
  <si>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</si>
  <si>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</si>
  <si>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</si>
  <si>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</si>
  <si>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</si>
  <si>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</si>
  <si>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</si>
  <si>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</si>
  <si>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</si>
  <si>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</si>
  <si>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</si>
  <si>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</si>
  <si>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</si>
  <si>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</si>
  <si>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</si>
  <si>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</si>
  <si>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</si>
  <si>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</si>
  <si>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</si>
  <si>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</si>
  <si>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</si>
  <si>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</si>
  <si>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</si>
  <si>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</si>
  <si>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</si>
  <si>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</si>
  <si>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</si>
  <si>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</si>
  <si>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</si>
  <si>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</si>
  <si>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</si>
  <si>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</si>
  <si>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</si>
  <si>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</si>
  <si>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</si>
  <si>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</si>
  <si>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</si>
  <si>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</si>
  <si>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</si>
  <si>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</si>
  <si>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</si>
  <si>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</si>
  <si>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</si>
  <si>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</si>
  <si>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</si>
  <si>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</si>
  <si>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</si>
  <si>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</si>
  <si>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</si>
  <si>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</si>
  <si>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</si>
  <si>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</si>
  <si>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</si>
  <si>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</si>
  <si>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</si>
  <si>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</si>
  <si>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</si>
  <si>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</si>
  <si>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</si>
  <si>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</si>
  <si>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</si>
  <si>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</si>
  <si>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</si>
  <si>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</si>
  <si>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</si>
  <si>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</si>
  <si>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</si>
  <si>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</si>
  <si>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</si>
  <si>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</si>
  <si>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</si>
  <si>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</si>
  <si>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</si>
  <si>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</si>
  <si>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</si>
  <si>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</si>
  <si>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</si>
  <si>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</si>
  <si>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</si>
  <si>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</si>
  <si>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</si>
  <si>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</si>
  <si>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</si>
  <si>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</si>
  <si>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</si>
  <si>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</si>
  <si>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</si>
  <si>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</si>
  <si>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</si>
  <si>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</si>
  <si>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</si>
  <si>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</si>
  <si>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</si>
  <si>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</si>
  <si>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</si>
  <si>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</si>
  <si>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</si>
  <si>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</si>
  <si>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</si>
  <si>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</si>
  <si>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</si>
  <si>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</si>
  <si>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</si>
  <si>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</si>
  <si>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</si>
  <si>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</si>
  <si>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</si>
  <si>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</si>
  <si>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</si>
  <si>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</si>
  <si>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</si>
  <si>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</si>
  <si>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</si>
  <si>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</si>
  <si>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</si>
  <si>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</si>
  <si>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</si>
  <si>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</si>
  <si>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</si>
  <si>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</si>
  <si>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</si>
  <si>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</si>
  <si>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</si>
  <si>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</si>
  <si>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</si>
  <si>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</si>
  <si>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</si>
  <si>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</si>
  <si>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</si>
  <si>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</si>
  <si>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</si>
  <si>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</si>
  <si>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</si>
  <si>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</si>
  <si>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</si>
  <si>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</si>
  <si>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</si>
  <si>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</si>
  <si>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</si>
  <si>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</si>
  <si>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</si>
  <si>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</si>
  <si>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</si>
  <si>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</si>
  <si>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</si>
  <si>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</si>
  <si>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</si>
  <si>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</si>
  <si>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</si>
  <si>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</si>
  <si>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</si>
  <si>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</si>
  <si>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</si>
  <si>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</si>
  <si>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</si>
  <si>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</si>
  <si>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</si>
  <si>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</si>
  <si>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</si>
  <si>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</si>
  <si>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</si>
  <si>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</si>
  <si>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</si>
  <si>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</si>
  <si>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</si>
  <si>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</si>
  <si>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</si>
  <si>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</si>
  <si>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</si>
  <si>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</si>
  <si>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</si>
  <si>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</si>
  <si>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</si>
  <si>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</si>
  <si>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</si>
  <si>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</si>
  <si>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</si>
  <si>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</si>
  <si>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</si>
  <si>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</si>
  <si>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</si>
  <si>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</si>
  <si>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</si>
  <si>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</si>
  <si>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</si>
  <si>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</si>
  <si>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</si>
  <si>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</si>
  <si>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</si>
  <si>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</si>
  <si>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</si>
  <si>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</si>
  <si>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</si>
  <si>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</si>
  <si>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</si>
  <si>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</si>
  <si>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</si>
  <si>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</si>
  <si>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</si>
  <si>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</si>
  <si>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</si>
  <si>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</si>
  <si>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</si>
  <si>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</si>
  <si>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</si>
  <si>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</si>
  <si>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</si>
  <si>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</si>
  <si>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</si>
  <si>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</si>
  <si>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</si>
  <si>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</si>
  <si>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</si>
  <si>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</si>
  <si>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</si>
  <si>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</si>
  <si>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</si>
  <si>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</si>
  <si>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</si>
  <si>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</si>
  <si>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</si>
  <si>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</si>
  <si>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</si>
  <si>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</si>
  <si>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</si>
  <si>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</si>
  <si>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</si>
  <si>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</si>
  <si>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</si>
  <si>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</si>
  <si>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</si>
  <si>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</si>
  <si>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</si>
  <si>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</si>
  <si>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</si>
  <si>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</si>
  <si>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</si>
  <si>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</si>
  <si>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</si>
  <si>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</si>
  <si>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</si>
  <si>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</si>
  <si>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</si>
  <si>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</si>
  <si>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</si>
  <si>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</si>
  <si>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</si>
  <si>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</si>
  <si>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</si>
  <si>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</si>
  <si>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</si>
  <si>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</si>
  <si>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</si>
  <si>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</si>
  <si>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</si>
  <si>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</si>
  <si>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</si>
  <si>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</si>
  <si>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</si>
  <si>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</si>
  <si>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</si>
  <si>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</si>
  <si>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</si>
  <si>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</si>
  <si>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</si>
  <si>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</si>
  <si>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</si>
  <si>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</si>
  <si>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</si>
  <si>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</si>
  <si>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</si>
  <si>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</si>
  <si>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</si>
  <si>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</si>
  <si>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</si>
  <si>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</si>
  <si>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</si>
  <si>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</si>
  <si>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</si>
  <si>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</si>
  <si>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</si>
  <si>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</si>
  <si>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</si>
  <si>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</si>
  <si>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</si>
  <si>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</si>
  <si>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</si>
  <si>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</si>
  <si>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</si>
  <si>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</si>
  <si>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</si>
  <si>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</si>
  <si>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</si>
  <si>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</si>
  <si>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</si>
  <si>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</si>
  <si>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</si>
  <si>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</si>
  <si>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</si>
  <si>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</si>
  <si>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</si>
  <si>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</si>
  <si>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</si>
  <si>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</si>
  <si>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</si>
  <si>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</si>
  <si>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</si>
  <si>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</si>
  <si>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</si>
  <si>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</si>
  <si>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</si>
  <si>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</si>
  <si>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</si>
  <si>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</si>
  <si>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</si>
  <si>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</si>
  <si>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</si>
  <si>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</si>
  <si>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</si>
  <si>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</si>
  <si>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</si>
  <si>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</si>
  <si>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</si>
  <si>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</si>
  <si>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</si>
  <si>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</si>
  <si>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</si>
  <si>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</si>
  <si>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</si>
  <si>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</si>
  <si>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</si>
  <si>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</si>
  <si>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</si>
  <si>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</si>
  <si>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</si>
  <si>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</si>
  <si>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</si>
  <si>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</si>
  <si>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</si>
  <si>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</si>
  <si>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</si>
  <si>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</si>
  <si>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</si>
  <si>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</si>
  <si>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</si>
  <si>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</si>
  <si>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</si>
  <si>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</si>
  <si>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</si>
  <si>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</si>
  <si>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</si>
  <si>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</si>
  <si>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</si>
  <si>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</si>
  <si>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</si>
  <si>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</si>
  <si>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</si>
  <si>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</si>
  <si>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</si>
  <si>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</si>
  <si>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</si>
  <si>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</si>
  <si>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</si>
  <si>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</si>
  <si>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</si>
  <si>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</si>
  <si>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</si>
  <si>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</si>
  <si>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</si>
  <si>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</si>
  <si>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</si>
  <si>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</si>
  <si>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</si>
  <si>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</si>
  <si>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</si>
  <si>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</si>
  <si>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</si>
  <si>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</si>
  <si>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</si>
  <si>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</si>
  <si>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</si>
  <si>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</si>
  <si>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</si>
  <si>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</si>
  <si>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</si>
  <si>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</si>
  <si>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</si>
  <si>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</si>
  <si>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</si>
  <si>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</si>
  <si>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</si>
  <si>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</si>
  <si>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</si>
  <si>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</si>
  <si>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</si>
  <si>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</si>
  <si>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</si>
  <si>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</si>
  <si>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</si>
  <si>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</si>
  <si>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</si>
  <si>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</si>
  <si>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</si>
  <si>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</si>
  <si>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</si>
  <si>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</si>
  <si>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</si>
  <si>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</si>
  <si>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</si>
  <si>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</si>
  <si>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</si>
  <si>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</si>
  <si>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</si>
  <si>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</si>
  <si>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</si>
  <si>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</si>
  <si>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</si>
  <si>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</si>
  <si>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</si>
  <si>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</si>
  <si>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</si>
  <si>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</si>
  <si>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</si>
  <si>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</si>
  <si>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</si>
  <si>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</si>
  <si>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</si>
  <si>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</si>
  <si>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</si>
  <si>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</si>
  <si>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</si>
  <si>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</si>
  <si>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</si>
  <si>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</si>
  <si>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</si>
  <si>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</si>
  <si>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</si>
  <si>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</si>
  <si>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</si>
  <si>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</si>
  <si>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</si>
  <si>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</si>
  <si>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</si>
  <si>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</si>
  <si>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</si>
  <si>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</si>
  <si>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</si>
  <si>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</si>
  <si>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</si>
  <si>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</si>
  <si>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</si>
  <si>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</si>
  <si>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</si>
  <si>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</si>
  <si>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</si>
  <si>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</si>
  <si>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</si>
  <si>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</si>
  <si>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</si>
  <si>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</si>
  <si>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</si>
  <si>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</si>
  <si>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</si>
  <si>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</si>
  <si>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</si>
  <si>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</si>
  <si>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</si>
  <si>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</si>
  <si>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</si>
  <si>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</si>
  <si>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</si>
  <si>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</si>
  <si>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</si>
  <si>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</si>
  <si>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</si>
  <si>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</si>
  <si>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</si>
  <si>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</si>
  <si>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</si>
  <si>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</si>
  <si>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</si>
  <si>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</si>
  <si>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</si>
  <si>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</si>
  <si>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</si>
  <si>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</si>
  <si>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</si>
  <si>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</si>
  <si>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</si>
  <si>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</si>
  <si>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</si>
  <si>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</si>
  <si>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</si>
  <si>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</si>
  <si>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</si>
  <si>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</si>
  <si>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</si>
  <si>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</si>
  <si>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</si>
  <si>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</si>
  <si>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</si>
  <si>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</si>
  <si>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</si>
  <si>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</si>
  <si>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</si>
  <si>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</si>
  <si>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</si>
  <si>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</si>
  <si>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</si>
  <si>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</si>
  <si>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</si>
  <si>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</si>
  <si>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</si>
  <si>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</si>
  <si>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</si>
  <si>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</si>
  <si>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</si>
  <si>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</si>
  <si>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</si>
  <si>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</si>
  <si>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</si>
  <si>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</si>
  <si>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</si>
  <si>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</si>
  <si>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</si>
  <si>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</si>
  <si>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</si>
  <si>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</si>
  <si>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</si>
  <si>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</si>
  <si>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</si>
  <si>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</si>
  <si>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</si>
  <si>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</si>
  <si>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</si>
  <si>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</si>
  <si>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</si>
  <si>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</si>
  <si>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</si>
  <si>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</si>
  <si>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</si>
  <si>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</si>
  <si>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</si>
  <si>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</si>
  <si>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</si>
  <si>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</si>
  <si>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</si>
  <si>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</si>
  <si>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</si>
  <si>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</si>
  <si>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</si>
  <si>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</si>
  <si>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</si>
  <si>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</si>
  <si>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</si>
  <si>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</si>
  <si>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</si>
  <si>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</si>
  <si>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</si>
  <si>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</si>
  <si>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</si>
  <si>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</si>
  <si>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</si>
  <si>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</si>
  <si>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</si>
  <si>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</si>
  <si>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</si>
  <si>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</si>
  <si>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</si>
  <si>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</si>
  <si>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</si>
  <si>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</si>
  <si>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</si>
  <si>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</si>
  <si>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</si>
  <si>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</si>
  <si>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</si>
  <si>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</si>
  <si>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</si>
  <si>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</si>
  <si>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</si>
  <si>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</si>
  <si>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</si>
  <si>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</si>
  <si>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</si>
  <si>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</si>
  <si>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</si>
  <si>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</si>
  <si>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</si>
  <si>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</si>
  <si>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</si>
  <si>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</si>
  <si>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</si>
  <si>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</si>
  <si>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</si>
  <si>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</si>
  <si>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</si>
  <si>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</si>
  <si>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</si>
  <si>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</si>
  <si>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</si>
  <si>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</si>
  <si>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</si>
  <si>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</si>
  <si>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</si>
  <si>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</si>
  <si>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</si>
  <si>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</si>
  <si>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</si>
  <si>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</si>
  <si>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</si>
  <si>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</si>
  <si>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</si>
  <si>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</si>
  <si>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</si>
  <si>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</si>
  <si>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</si>
  <si>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</si>
  <si>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</si>
  <si>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</si>
  <si>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</si>
  <si>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</si>
  <si>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</si>
  <si>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</si>
  <si>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</si>
  <si>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</si>
  <si>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</si>
  <si>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</si>
  <si>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</si>
  <si>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</si>
  <si>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</si>
  <si>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</si>
  <si>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</si>
  <si>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</si>
  <si>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</si>
  <si>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</si>
  <si>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</si>
  <si>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</si>
  <si>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</si>
  <si>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</si>
  <si>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</si>
  <si>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</si>
  <si>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</si>
  <si>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</si>
  <si>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</si>
  <si>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</si>
  <si>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</si>
  <si>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</si>
  <si>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</si>
  <si>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</si>
  <si>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</si>
  <si>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</si>
  <si>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</si>
  <si>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</si>
  <si>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</si>
  <si>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</si>
  <si>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</si>
  <si>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</si>
  <si>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</si>
  <si>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</si>
  <si>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</si>
  <si>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</si>
  <si>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</si>
  <si>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</si>
  <si>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</si>
  <si>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</si>
  <si>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</si>
  <si>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</si>
  <si>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</si>
  <si>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</si>
  <si>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</si>
  <si>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</si>
  <si>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</si>
  <si>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</si>
  <si>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</si>
  <si>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</si>
  <si>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</si>
  <si>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</si>
  <si>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</si>
  <si>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</si>
  <si>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</si>
  <si>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</si>
  <si>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</si>
  <si>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</si>
  <si>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</si>
  <si>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</si>
  <si>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</si>
  <si>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</si>
  <si>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</si>
  <si>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</si>
  <si>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</si>
  <si>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</si>
  <si>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</si>
  <si>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</si>
  <si>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</si>
  <si>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</si>
  <si>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</si>
  <si>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</si>
  <si>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</si>
  <si>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</si>
  <si>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</si>
  <si>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</si>
  <si>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</si>
  <si>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</si>
  <si>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</si>
  <si>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</si>
  <si>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</si>
  <si>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</si>
  <si>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</si>
  <si>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</si>
  <si>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</si>
  <si>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</si>
  <si>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</si>
  <si>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</si>
  <si>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</si>
  <si>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</si>
  <si>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</si>
  <si>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</si>
  <si>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</si>
  <si>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</si>
  <si>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</si>
  <si>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</si>
  <si>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</si>
  <si>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</si>
  <si>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</si>
  <si>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</si>
  <si>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</si>
  <si>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</si>
  <si>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</si>
  <si>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</si>
  <si>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</si>
  <si>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</si>
  <si>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</si>
  <si>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</si>
  <si>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</si>
  <si>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</si>
  <si>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</si>
  <si>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</si>
  <si>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</si>
  <si>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</si>
  <si>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</si>
  <si>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</si>
  <si>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</si>
  <si>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</si>
  <si>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</si>
  <si>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</si>
  <si>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</si>
  <si>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</si>
  <si>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</si>
  <si>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</si>
  <si>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</si>
  <si>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</si>
  <si>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</si>
  <si>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</si>
  <si>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</si>
  <si>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</si>
  <si>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</si>
  <si>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</si>
  <si>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</si>
  <si>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</si>
  <si>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</si>
  <si>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</si>
  <si>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</si>
  <si>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</si>
  <si>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</si>
  <si>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</si>
  <si>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</si>
  <si>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</si>
  <si>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</si>
  <si>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</si>
  <si>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</si>
  <si>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</si>
  <si>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</si>
  <si>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</si>
  <si>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</si>
  <si>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</si>
  <si>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</si>
  <si>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</si>
  <si>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</si>
  <si>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</si>
  <si>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</si>
  <si>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</si>
  <si>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</si>
  <si>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</si>
  <si>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</si>
  <si>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</si>
  <si>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</si>
  <si>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</si>
  <si>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</si>
  <si>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</si>
  <si>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</si>
  <si>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</si>
  <si>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</si>
  <si>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</si>
  <si>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</si>
  <si>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</si>
  <si>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</si>
  <si>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</si>
  <si>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</si>
  <si>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</si>
  <si>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</si>
  <si>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</si>
  <si>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</si>
  <si>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</si>
  <si>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</si>
  <si>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</si>
  <si>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</si>
  <si>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</si>
  <si>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</si>
  <si>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</si>
  <si>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</si>
  <si>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</si>
  <si>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</si>
  <si>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</si>
  <si>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</si>
  <si>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</si>
  <si>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</si>
  <si>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</si>
  <si>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</si>
  <si>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</si>
  <si>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</si>
  <si>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</si>
  <si>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</si>
  <si>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</si>
  <si>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</si>
  <si>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</si>
  <si>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</si>
  <si>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</si>
  <si>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</si>
  <si>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</si>
  <si>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</si>
  <si>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</si>
  <si>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</si>
  <si>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</si>
  <si>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</si>
  <si>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</si>
  <si>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</si>
  <si>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</si>
  <si>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</si>
  <si>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</si>
  <si>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</si>
  <si>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</si>
  <si>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</si>
  <si>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</si>
  <si>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</si>
  <si>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</si>
  <si>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</si>
  <si>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</si>
  <si>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</si>
  <si>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</si>
  <si>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</si>
  <si>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</si>
  <si>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</si>
  <si>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</si>
  <si>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</si>
  <si>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</si>
  <si>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</si>
  <si>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</si>
  <si>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</si>
  <si>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</si>
  <si>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</si>
  <si>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</si>
  <si>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</si>
  <si>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</si>
  <si>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</si>
  <si>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</si>
  <si>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</si>
  <si>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</si>
  <si>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</si>
  <si>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</si>
  <si>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</si>
  <si>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</si>
  <si>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</si>
  <si>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</si>
  <si>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</si>
  <si>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</si>
  <si>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</si>
  <si>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</si>
  <si>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</si>
  <si>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</si>
  <si>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</si>
  <si>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</si>
  <si>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</si>
  <si>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</si>
  <si>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</si>
  <si>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</si>
  <si>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</si>
  <si>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</si>
  <si>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</si>
  <si>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</si>
  <si>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</si>
  <si>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</si>
  <si>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</si>
  <si>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</si>
  <si>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</si>
  <si>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</si>
  <si>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</si>
  <si>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</si>
  <si>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</si>
  <si>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</si>
  <si>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</si>
  <si>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</si>
  <si>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</si>
  <si>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</si>
  <si>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</si>
  <si>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</si>
  <si>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</si>
  <si>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</si>
  <si>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</si>
  <si>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</si>
  <si>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</si>
  <si>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</si>
  <si>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</si>
  <si>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</si>
  <si>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</si>
  <si>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</si>
  <si>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</si>
  <si>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</si>
  <si>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</si>
  <si>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</si>
  <si>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</si>
  <si>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</si>
  <si>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</si>
  <si>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</si>
  <si>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</si>
  <si>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</si>
  <si>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</si>
  <si>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</si>
  <si>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</si>
  <si>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</si>
  <si>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</si>
  <si>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</si>
  <si>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</si>
  <si>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</si>
  <si>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</si>
  <si>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</si>
  <si>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</si>
  <si>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</si>
  <si>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</si>
  <si>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</si>
  <si>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</si>
  <si>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</si>
  <si>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</si>
  <si>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</si>
  <si>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</si>
  <si>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</si>
  <si>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</si>
  <si>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</si>
  <si>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</si>
  <si>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</si>
  <si>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</si>
  <si>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</si>
  <si>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</si>
  <si>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</si>
  <si>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</si>
  <si>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</si>
  <si>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</si>
  <si>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</si>
  <si>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</si>
  <si>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</si>
  <si>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</si>
  <si>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</si>
  <si>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</si>
  <si>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</si>
  <si>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</si>
  <si>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</si>
  <si>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</si>
  <si>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</si>
  <si>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</si>
  <si>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</si>
  <si>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</si>
  <si>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</si>
  <si>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</si>
  <si>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</si>
  <si>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</si>
  <si>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</si>
  <si>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</si>
  <si>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</si>
  <si>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</si>
  <si>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</si>
  <si>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</si>
  <si>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</si>
  <si>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</si>
  <si>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</si>
  <si>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</si>
  <si>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</si>
  <si>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</si>
  <si>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</si>
  <si>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</si>
  <si>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</si>
  <si>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</si>
  <si>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</si>
  <si>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</si>
  <si>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</si>
  <si>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</si>
  <si>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</si>
  <si>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</si>
  <si>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</si>
  <si>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</si>
  <si>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</si>
  <si>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</si>
  <si>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</si>
  <si>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</si>
  <si>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</si>
  <si>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</si>
  <si>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</si>
  <si>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</si>
  <si>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</si>
  <si>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</si>
  <si>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</si>
  <si>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</si>
  <si>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</si>
  <si>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</si>
  <si>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</si>
  <si>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</si>
  <si>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</si>
  <si>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</si>
  <si>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</si>
  <si>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</si>
  <si>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</si>
  <si>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</si>
  <si>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</si>
  <si>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</si>
  <si>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</si>
  <si>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</si>
  <si>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</si>
  <si>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</si>
  <si>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</si>
  <si>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</si>
  <si>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</si>
  <si>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</si>
  <si>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</si>
  <si>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</si>
  <si>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</si>
  <si>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</si>
  <si>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</si>
  <si>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</si>
  <si>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</si>
  <si>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</si>
  <si>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</si>
  <si>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</si>
  <si>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</si>
  <si>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</si>
  <si>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</si>
  <si>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</si>
  <si>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</si>
  <si>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</si>
  <si>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</si>
  <si>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</si>
  <si>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</si>
  <si>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</si>
  <si>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</si>
  <si>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</si>
  <si>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</si>
  <si>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</si>
  <si>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</si>
  <si>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</si>
  <si>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</si>
  <si>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</si>
  <si>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</si>
  <si>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</si>
  <si>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</si>
  <si>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</si>
  <si>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</si>
  <si>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</si>
  <si>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</si>
  <si>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</si>
  <si>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</si>
  <si>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</si>
  <si>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</si>
  <si>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</si>
  <si>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</si>
  <si>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</si>
  <si>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</si>
  <si>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</si>
  <si>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</si>
  <si>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</si>
  <si>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</si>
  <si>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</si>
  <si>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</si>
  <si>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</si>
  <si>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</si>
  <si>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</si>
  <si>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</si>
  <si>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</si>
  <si>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</si>
  <si>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</si>
  <si>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</si>
  <si>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</si>
  <si>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</si>
  <si>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</si>
  <si>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</si>
  <si>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</si>
  <si>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</si>
  <si>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</si>
  <si>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</si>
  <si>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</si>
  <si>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</si>
  <si>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</si>
  <si>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</si>
  <si>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</si>
  <si>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</si>
  <si>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</si>
  <si>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</si>
  <si>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</si>
  <si>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</si>
  <si>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</si>
  <si>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</si>
  <si>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</si>
  <si>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</si>
  <si>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</si>
  <si>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</si>
  <si>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</si>
  <si>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</si>
  <si>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</si>
  <si>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</si>
  <si>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</si>
  <si>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</si>
  <si>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</si>
  <si>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</si>
  <si>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</si>
  <si>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</si>
  <si>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</si>
  <si>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</si>
  <si>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</si>
  <si>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</si>
  <si>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</si>
  <si>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</si>
  <si>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</si>
  <si>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</si>
  <si>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</si>
  <si>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</si>
  <si>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</si>
  <si>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</si>
  <si>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</si>
  <si>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</si>
  <si>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</si>
  <si>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</si>
  <si>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</si>
  <si>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</si>
  <si>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</si>
  <si>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</si>
  <si>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</si>
  <si>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</si>
  <si>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</si>
  <si>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</si>
  <si>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</si>
  <si>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</si>
  <si>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</si>
  <si>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</si>
  <si>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</si>
  <si>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</si>
  <si>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</si>
  <si>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</si>
  <si>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</si>
  <si>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</si>
  <si>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</si>
  <si>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</si>
  <si>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</si>
  <si>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</si>
  <si>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</si>
  <si>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</si>
  <si>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</si>
  <si>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</si>
  <si>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</si>
  <si>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</si>
  <si>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</si>
  <si>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</si>
  <si>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</si>
  <si>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</si>
  <si>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</si>
  <si>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</si>
  <si>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</si>
  <si>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</si>
  <si>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</si>
  <si>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</si>
  <si>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</si>
  <si>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</si>
  <si>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</si>
  <si>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</si>
  <si>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</si>
  <si>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</si>
  <si>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</si>
  <si>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</si>
  <si>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</si>
  <si>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</si>
  <si>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</si>
  <si>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</si>
  <si>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</si>
  <si>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</si>
  <si>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</si>
  <si>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</si>
  <si>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</si>
  <si>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</si>
  <si>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</si>
  <si>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</si>
  <si>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</si>
  <si>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</si>
  <si>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</si>
  <si>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</si>
  <si>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</si>
  <si>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</si>
  <si>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</si>
  <si>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</si>
  <si>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</si>
  <si>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</si>
  <si>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</si>
  <si>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</si>
  <si>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</si>
  <si>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</si>
  <si>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</si>
  <si>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</si>
  <si>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</si>
  <si>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</si>
  <si>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</si>
  <si>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</si>
  <si>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</si>
  <si>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</si>
  <si>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</si>
  <si>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</si>
  <si>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</si>
  <si>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</si>
  <si>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</si>
  <si>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</si>
  <si>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</si>
  <si>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</si>
  <si>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</si>
  <si>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</si>
  <si>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</si>
  <si>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</si>
  <si>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</si>
  <si>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</si>
  <si>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</si>
  <si>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</si>
  <si>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</si>
  <si>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</si>
  <si>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</si>
  <si>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</si>
  <si>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</si>
  <si>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</si>
  <si>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</si>
  <si>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</si>
  <si>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</si>
  <si>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</si>
  <si>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</si>
  <si>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</si>
  <si>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</si>
  <si>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</si>
  <si>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</si>
  <si>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</si>
  <si>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</si>
  <si>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</si>
  <si>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</si>
  <si>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</si>
  <si>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</si>
  <si>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</si>
  <si>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</si>
  <si>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</si>
  <si>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</si>
  <si>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</si>
  <si>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</si>
  <si>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</si>
  <si>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</si>
  <si>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</si>
  <si>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</si>
  <si>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</si>
  <si>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</si>
  <si>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</si>
  <si>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</si>
  <si>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</si>
  <si>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</si>
  <si>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</si>
  <si>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</si>
  <si>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</si>
  <si>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</si>
  <si>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</si>
  <si>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</si>
  <si>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</si>
  <si>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</si>
  <si>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</si>
  <si>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</si>
  <si>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</si>
  <si>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</si>
  <si>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</si>
  <si>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</si>
  <si>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</si>
  <si>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</si>
  <si>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</si>
  <si>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</si>
  <si>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</si>
  <si>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</si>
  <si>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</si>
  <si>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</si>
  <si>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</si>
  <si>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</si>
  <si>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</si>
  <si>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</si>
  <si>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</si>
  <si>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</si>
  <si>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</si>
  <si>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</si>
  <si>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</si>
  <si>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</si>
  <si>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</si>
  <si>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</si>
  <si>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</si>
  <si>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</si>
  <si>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</si>
  <si>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</si>
  <si>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</si>
  <si>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</si>
  <si>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</si>
  <si>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</si>
  <si>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</si>
  <si>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</si>
  <si>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</si>
  <si>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</si>
  <si>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</si>
  <si>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</si>
  <si>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</si>
  <si>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</si>
  <si>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</si>
  <si>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</si>
  <si>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</si>
  <si>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</si>
  <si>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</si>
  <si>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</si>
  <si>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</si>
  <si>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</si>
  <si>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</si>
  <si>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</si>
  <si>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</si>
  <si>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</si>
  <si>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</si>
  <si>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</si>
  <si>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</si>
  <si>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</si>
  <si>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</si>
  <si>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</si>
  <si>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</si>
  <si>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</si>
  <si>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</si>
  <si>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</si>
  <si>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</si>
  <si>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</si>
  <si>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</si>
  <si>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</si>
  <si>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</si>
  <si>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</si>
  <si>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</si>
  <si>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</si>
  <si>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</si>
  <si>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</si>
  <si>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</si>
  <si>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</si>
  <si>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</si>
  <si>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</si>
  <si>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</si>
  <si>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</si>
  <si>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</si>
  <si>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</si>
  <si>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</si>
  <si>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</si>
  <si>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</si>
  <si>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</si>
  <si>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</si>
  <si>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</si>
  <si>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</si>
  <si>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</si>
  <si>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</si>
  <si>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</si>
  <si>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</si>
  <si>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</si>
  <si>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</si>
  <si>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</si>
  <si>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</si>
  <si>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</si>
  <si>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</si>
  <si>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</si>
  <si>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</si>
  <si>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</si>
  <si>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</si>
  <si>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</si>
  <si>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</si>
  <si>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</si>
  <si>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</si>
  <si>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</si>
  <si>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</si>
  <si>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</si>
  <si>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</si>
  <si>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</si>
  <si>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</si>
  <si>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</si>
  <si>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</si>
  <si>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</si>
  <si>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</si>
  <si>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</si>
  <si>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</si>
  <si>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</si>
  <si>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</si>
  <si>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</si>
  <si>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</si>
  <si>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</si>
  <si>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</si>
  <si>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</si>
  <si>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</si>
  <si>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</si>
  <si>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</si>
  <si>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</si>
  <si>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</si>
  <si>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</si>
  <si>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</si>
  <si>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</si>
  <si>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</si>
  <si>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</si>
  <si>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</si>
  <si>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</si>
  <si>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</si>
  <si>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</si>
  <si>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</si>
  <si>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</si>
  <si>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</si>
  <si>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</si>
  <si>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</si>
  <si>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</si>
  <si>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</si>
  <si>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</si>
  <si>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</si>
  <si>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</si>
  <si>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</si>
  <si>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</si>
  <si>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</si>
  <si>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</si>
  <si>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</si>
  <si>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</si>
  <si>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</si>
  <si>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</si>
  <si>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</si>
  <si>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</si>
  <si>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</si>
  <si>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</si>
  <si>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</si>
  <si>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</si>
  <si>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</si>
  <si>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</si>
  <si>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</si>
  <si>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</si>
  <si>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</si>
  <si>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</si>
  <si>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</si>
  <si>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</si>
  <si>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</si>
  <si>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</si>
  <si>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</si>
  <si>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</si>
  <si>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</si>
  <si>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</si>
  <si>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</si>
  <si>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</si>
  <si>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</si>
  <si>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</si>
  <si>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</si>
  <si>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</si>
  <si>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</si>
  <si>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</si>
  <si>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</si>
  <si>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</si>
  <si>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</si>
  <si>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</si>
  <si>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</si>
  <si>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</si>
  <si>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</si>
  <si>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</si>
  <si>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</si>
  <si>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</si>
  <si>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</si>
  <si>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</si>
  <si>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</si>
  <si>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</si>
  <si>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</si>
  <si>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</si>
  <si>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</si>
  <si>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</si>
  <si>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</si>
  <si>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</si>
  <si>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</si>
  <si>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</si>
  <si>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</si>
  <si>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</si>
  <si>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</si>
  <si>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</si>
  <si>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</si>
  <si>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</si>
  <si>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</si>
  <si>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</si>
  <si>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</si>
  <si>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</si>
  <si>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</si>
  <si>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</si>
  <si>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</si>
  <si>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</si>
  <si>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</si>
  <si>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</si>
  <si>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</si>
  <si>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</si>
  <si>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</si>
  <si>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</si>
  <si>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</si>
  <si>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</si>
  <si>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</si>
  <si>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</si>
  <si>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</si>
  <si>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</si>
  <si>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</si>
  <si>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</si>
  <si>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</si>
  <si>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</si>
  <si>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</si>
  <si>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</si>
  <si>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</si>
  <si>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</si>
  <si>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</si>
  <si>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</si>
  <si>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</si>
  <si>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</si>
  <si>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</si>
  <si>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</si>
  <si>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</si>
  <si>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</si>
  <si>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</si>
  <si>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</si>
  <si>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</si>
  <si>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</si>
  <si>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</si>
  <si>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</si>
  <si>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</si>
  <si>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</si>
  <si>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</si>
  <si>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</si>
  <si>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</si>
  <si>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</si>
  <si>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</si>
  <si>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</si>
  <si>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</si>
  <si>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</si>
  <si>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</si>
  <si>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</si>
  <si>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</si>
  <si>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</si>
  <si>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</si>
  <si>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</si>
  <si>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</si>
  <si>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</si>
  <si>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</si>
  <si>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</si>
  <si>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</si>
  <si>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</si>
  <si>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</si>
  <si>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</si>
  <si>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</si>
  <si>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</si>
  <si>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</si>
  <si>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</si>
  <si>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</si>
  <si>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</si>
  <si>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</si>
  <si>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</si>
  <si>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</si>
  <si>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</si>
  <si>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</si>
  <si>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</si>
  <si>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</si>
  <si>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</si>
  <si>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</si>
  <si>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</si>
  <si>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</si>
  <si>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</si>
  <si>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</si>
  <si>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</si>
  <si>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</si>
  <si>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</si>
  <si>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</si>
  <si>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</si>
  <si>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</si>
  <si>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</si>
  <si>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</si>
  <si>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</si>
  <si>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</si>
  <si>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</si>
  <si>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</si>
  <si>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</si>
  <si>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</si>
  <si>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</si>
  <si>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</si>
  <si>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</si>
  <si>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</si>
  <si>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</si>
  <si>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</si>
  <si>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</si>
  <si>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</si>
  <si>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</si>
  <si>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</si>
  <si>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</si>
  <si>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</si>
  <si>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</si>
  <si>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</si>
  <si>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</si>
  <si>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</si>
  <si>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</si>
  <si>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</si>
  <si>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</si>
  <si>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</si>
  <si>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</si>
  <si>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</si>
  <si>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</si>
  <si>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</si>
  <si>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</si>
  <si>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</si>
  <si>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</si>
  <si>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</si>
  <si>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</si>
  <si>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</si>
  <si>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</si>
  <si>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</si>
  <si>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</si>
  <si>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</si>
  <si>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</si>
  <si>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</si>
  <si>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</si>
  <si>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</si>
  <si>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</si>
  <si>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</si>
  <si>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</si>
  <si>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</si>
  <si>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</si>
  <si>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</si>
  <si>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</si>
  <si>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</si>
  <si>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</si>
  <si>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</si>
  <si>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</si>
  <si>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</si>
  <si>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</si>
  <si>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</si>
  <si>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</si>
  <si>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</si>
  <si>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</si>
  <si>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</si>
  <si>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</si>
  <si>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</si>
  <si>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</si>
  <si>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</si>
  <si>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</si>
  <si>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</si>
  <si>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</si>
  <si>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</si>
  <si>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</si>
  <si>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</si>
  <si>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</si>
  <si>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</si>
  <si>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</si>
  <si>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</si>
  <si>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</si>
  <si>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</si>
  <si>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</si>
  <si>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</si>
  <si>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</si>
  <si>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</si>
  <si>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</si>
  <si>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</si>
  <si>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</si>
  <si>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</si>
  <si>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</si>
  <si>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</si>
  <si>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</si>
  <si>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</si>
  <si>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</si>
  <si>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</si>
  <si>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</si>
  <si>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</si>
  <si>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</si>
  <si>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</si>
  <si>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</si>
  <si>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</si>
  <si>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</si>
  <si>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</si>
  <si>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</si>
  <si>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</si>
  <si>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</si>
  <si>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</si>
  <si>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</si>
  <si>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</si>
  <si>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</si>
  <si>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</si>
  <si>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</si>
  <si>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</si>
  <si>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</si>
  <si>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</si>
  <si>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</si>
  <si>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</si>
  <si>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</si>
  <si>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</si>
  <si>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</si>
  <si>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</si>
  <si>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</si>
  <si>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</si>
  <si>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</si>
  <si>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</si>
  <si>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</si>
  <si>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</si>
  <si>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</si>
  <si>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</si>
  <si>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</si>
  <si>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</si>
  <si>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</si>
  <si>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</si>
  <si>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</si>
  <si>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</si>
  <si>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</si>
  <si>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</si>
  <si>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</si>
  <si>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</si>
  <si>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</si>
  <si>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</si>
  <si>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</si>
  <si>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</si>
  <si>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</si>
  <si>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</si>
  <si>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</si>
  <si>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</si>
  <si>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</si>
  <si>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</si>
  <si>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</si>
  <si>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</si>
  <si>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</si>
  <si>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</si>
  <si>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</si>
  <si>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</si>
  <si>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</si>
  <si>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</si>
  <si>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</si>
  <si>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</si>
  <si>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</si>
  <si>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</si>
  <si>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</si>
  <si>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</si>
  <si>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</si>
  <si>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</si>
  <si>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</si>
  <si>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</si>
  <si>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</si>
  <si>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</si>
  <si>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</si>
  <si>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</si>
  <si>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</si>
  <si>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</si>
  <si>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</si>
  <si>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</si>
  <si>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</si>
  <si>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</si>
  <si>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</si>
  <si>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</si>
  <si>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</si>
  <si>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</si>
  <si>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</si>
  <si>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</si>
  <si>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</si>
  <si>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</si>
  <si>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</si>
  <si>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</si>
  <si>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</si>
  <si>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</si>
  <si>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</si>
  <si>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</si>
  <si>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</si>
  <si>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</si>
  <si>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</si>
  <si>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</si>
  <si>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</si>
  <si>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</si>
  <si>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</si>
  <si>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</si>
  <si>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</si>
  <si>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</si>
  <si>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</si>
  <si>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</si>
  <si>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</si>
  <si>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</si>
  <si>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</si>
  <si>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</si>
  <si>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</si>
  <si>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</si>
  <si>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</si>
  <si>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</si>
  <si>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</si>
  <si>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</si>
  <si>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</si>
  <si>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</si>
  <si>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</si>
  <si>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</si>
  <si>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</si>
  <si>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</si>
  <si>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</si>
  <si>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</si>
  <si>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</si>
  <si>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</si>
  <si>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</si>
  <si>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</si>
  <si>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</si>
  <si>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</si>
  <si>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</si>
  <si>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</si>
  <si>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</si>
  <si>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</si>
  <si>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</si>
  <si>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</si>
  <si>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</si>
  <si>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</si>
  <si>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</si>
  <si>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</si>
  <si>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</si>
  <si>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</si>
  <si>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</si>
  <si>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</si>
  <si>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</si>
  <si>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</si>
  <si>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</si>
  <si>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</si>
  <si>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</si>
  <si>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</si>
  <si>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</si>
  <si>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</si>
  <si>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</si>
  <si>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</si>
  <si>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</si>
  <si>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</si>
  <si>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</si>
  <si>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</si>
  <si>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</si>
  <si>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</si>
  <si>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</si>
  <si>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</si>
  <si>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</si>
  <si>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</si>
  <si>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</si>
  <si>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</si>
  <si>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</si>
  <si>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</si>
  <si>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</si>
  <si>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</si>
  <si>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</si>
  <si>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</si>
  <si>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</si>
  <si>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</si>
  <si>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</si>
  <si>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</si>
  <si>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</si>
  <si>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</si>
  <si>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</si>
  <si>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</si>
  <si>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</si>
  <si>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</si>
  <si>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</si>
  <si>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</si>
  <si>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</si>
  <si>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</si>
  <si>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</si>
  <si>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</si>
  <si>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</si>
  <si>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</si>
  <si>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</si>
  <si>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</si>
  <si>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</si>
  <si>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</si>
  <si>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</si>
  <si>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</si>
  <si>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</si>
  <si>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</si>
  <si>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</si>
  <si>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</si>
  <si>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</si>
  <si>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</si>
  <si>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</si>
  <si>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</si>
  <si>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</si>
  <si>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</si>
  <si>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</si>
  <si>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</si>
  <si>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</si>
  <si>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</si>
  <si>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</si>
  <si>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</si>
  <si>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</si>
  <si>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</si>
  <si>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</si>
  <si>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</si>
  <si>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</si>
  <si>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</si>
  <si>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</si>
  <si>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</si>
  <si>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</si>
  <si>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</si>
  <si>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</si>
  <si>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</si>
  <si>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</si>
  <si>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</si>
  <si>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</si>
  <si>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</si>
  <si>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</si>
  <si>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</si>
  <si>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</si>
  <si>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</si>
  <si>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</si>
  <si>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</si>
  <si>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</si>
  <si>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</si>
  <si>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</si>
  <si>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</si>
  <si>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</si>
  <si>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</si>
  <si>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</si>
  <si>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</si>
  <si>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</si>
  <si>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</si>
  <si>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</si>
  <si>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</si>
  <si>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</si>
  <si>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</si>
  <si>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</si>
  <si>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</si>
  <si>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</si>
  <si>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</si>
  <si>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</si>
  <si>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</si>
  <si>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</si>
  <si>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</si>
  <si>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</si>
  <si>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</si>
  <si>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</si>
  <si>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</si>
  <si>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</si>
  <si>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</si>
  <si>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</si>
  <si>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</si>
  <si>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</si>
  <si>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</si>
  <si>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</si>
  <si>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</si>
  <si>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</si>
  <si>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</si>
  <si>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</si>
  <si>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</si>
  <si>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</si>
  <si>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</si>
  <si>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</si>
  <si>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</si>
  <si>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</si>
  <si>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</si>
  <si>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</si>
  <si>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</si>
  <si>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</si>
  <si>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</si>
  <si>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</si>
  <si>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</si>
  <si>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</si>
  <si>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</si>
  <si>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</si>
  <si>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</si>
  <si>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</si>
  <si>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</si>
  <si>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</si>
  <si>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</si>
  <si>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</si>
  <si>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</si>
  <si>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</si>
  <si>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</si>
  <si>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</si>
  <si>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</si>
  <si>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</si>
  <si>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</si>
  <si>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</si>
  <si>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</si>
  <si>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</si>
  <si>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</si>
  <si>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</si>
  <si>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</si>
  <si>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</si>
  <si>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</si>
  <si>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</si>
  <si>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</si>
  <si>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</si>
  <si>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</si>
  <si>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</si>
  <si>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</si>
  <si>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</si>
  <si>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</si>
  <si>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</si>
  <si>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</si>
  <si>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</si>
  <si>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</si>
  <si>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</si>
  <si>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</si>
  <si>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</si>
  <si>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</si>
  <si>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</si>
  <si>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</si>
  <si>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</si>
  <si>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</si>
  <si>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</si>
  <si>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</si>
  <si>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</si>
  <si>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</si>
  <si>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</si>
  <si>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</si>
  <si>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</si>
  <si>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</si>
  <si>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</si>
  <si>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</si>
  <si>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</si>
  <si>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</si>
  <si>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</si>
  <si>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</si>
  <si>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</si>
  <si>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</si>
  <si>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</si>
  <si>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</si>
  <si>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</si>
  <si>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</si>
  <si>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</si>
  <si>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</si>
  <si>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</si>
  <si>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</si>
  <si>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</si>
  <si>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</si>
  <si>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</si>
  <si>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</si>
  <si>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</si>
  <si>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</si>
  <si>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</si>
  <si>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</si>
  <si>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</si>
  <si>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</si>
  <si>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</si>
  <si>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</si>
  <si>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</si>
  <si>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</si>
  <si>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</si>
  <si>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</si>
  <si>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</si>
  <si>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</si>
  <si>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</si>
  <si>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</si>
  <si>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</si>
  <si>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</si>
  <si>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</si>
  <si>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</si>
  <si>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</si>
  <si>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</si>
  <si>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</si>
  <si>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</si>
  <si>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</si>
  <si>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</si>
  <si>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</si>
  <si>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</si>
  <si>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</si>
  <si>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</si>
  <si>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</si>
  <si>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</si>
  <si>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</si>
  <si>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</si>
  <si>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</si>
  <si>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</si>
  <si>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</si>
  <si>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</si>
  <si>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</si>
  <si>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</si>
  <si>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</si>
  <si>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</si>
  <si>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</si>
  <si>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</si>
  <si>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</si>
  <si>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</si>
  <si>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</si>
  <si>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</si>
  <si>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</si>
  <si>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</si>
  <si>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</si>
  <si>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</si>
  <si>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</si>
  <si>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</si>
  <si>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</si>
  <si>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</si>
  <si>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</si>
  <si>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</si>
  <si>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</si>
  <si>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</si>
  <si>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</si>
  <si>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</si>
  <si>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</si>
  <si>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</si>
  <si>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</si>
  <si>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</si>
  <si>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</si>
  <si>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</si>
  <si>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</si>
  <si>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</si>
  <si>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</si>
  <si>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</si>
  <si>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</si>
  <si>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</si>
  <si>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</si>
  <si>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</si>
  <si>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</si>
  <si>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</si>
  <si>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</si>
  <si>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</si>
  <si>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</si>
  <si>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</si>
  <si>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</si>
  <si>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</si>
  <si>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</si>
  <si>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</si>
  <si>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</si>
  <si>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</si>
  <si>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</si>
  <si>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</si>
  <si>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</si>
  <si>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</si>
  <si>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</si>
  <si>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</si>
  <si>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</si>
  <si>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</si>
  <si>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</si>
  <si>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</si>
  <si>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</si>
  <si>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</si>
  <si>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</si>
  <si>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</si>
  <si>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</si>
  <si>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</si>
  <si>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</si>
  <si>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</si>
  <si>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</si>
  <si>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</si>
  <si>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</si>
  <si>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</si>
  <si>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</si>
  <si>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</si>
  <si>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</si>
  <si>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</si>
  <si>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</si>
  <si>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</si>
  <si>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</si>
  <si>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</si>
  <si>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</si>
  <si>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</si>
  <si>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</si>
  <si>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</si>
  <si>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</si>
  <si>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</si>
  <si>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</si>
  <si>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</si>
  <si>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</si>
  <si>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</si>
  <si>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</si>
  <si>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</si>
  <si>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</si>
  <si>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</si>
  <si>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</si>
  <si>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</si>
  <si>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</si>
  <si>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</si>
  <si>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</si>
  <si>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</si>
  <si>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</si>
  <si>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</si>
  <si>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</si>
  <si>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</si>
  <si>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</si>
  <si>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</si>
  <si>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</si>
  <si>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</si>
  <si>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</si>
  <si>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</si>
  <si>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</si>
  <si>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</si>
  <si>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</si>
  <si>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</si>
  <si>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</si>
  <si>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</si>
  <si>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</si>
  <si>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</si>
  <si>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</si>
  <si>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</si>
  <si>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</si>
  <si>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</si>
  <si>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</si>
  <si>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</si>
  <si>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</si>
  <si>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</si>
  <si>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</si>
  <si>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</si>
  <si>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</si>
  <si>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</si>
  <si>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</si>
  <si>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</si>
  <si>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</si>
  <si>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</si>
  <si>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</si>
  <si>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</si>
  <si>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</si>
  <si>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</si>
  <si>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</si>
  <si>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</si>
  <si>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</si>
  <si>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</si>
  <si>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</si>
  <si>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</si>
  <si>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</si>
  <si>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</si>
  <si>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</si>
  <si>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</si>
  <si>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</si>
  <si>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</si>
  <si>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</si>
  <si>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</si>
  <si>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</si>
  <si>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</si>
  <si>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</si>
  <si>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</si>
  <si>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</si>
  <si>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</si>
  <si>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</si>
  <si>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</si>
  <si>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</si>
  <si>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</si>
  <si>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</si>
  <si>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</si>
  <si>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</si>
  <si>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</si>
  <si>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</si>
  <si>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</si>
  <si>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</si>
  <si>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</si>
  <si>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</si>
  <si>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</si>
  <si>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</si>
  <si>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</si>
  <si>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</si>
  <si>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</si>
  <si>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</si>
  <si>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</si>
  <si>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</si>
  <si>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</si>
  <si>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</si>
  <si>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</si>
  <si>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</si>
  <si>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</si>
  <si>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</si>
  <si>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</si>
  <si>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</si>
  <si>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</si>
  <si>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</si>
  <si>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</si>
  <si>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</si>
  <si>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</si>
  <si>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</si>
  <si>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</si>
  <si>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</si>
  <si>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</si>
  <si>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</si>
  <si>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</si>
  <si>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</si>
  <si>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</si>
  <si>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</si>
  <si>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</si>
  <si>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</si>
  <si>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</si>
  <si>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</si>
  <si>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</si>
  <si>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</si>
  <si>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</si>
  <si>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</si>
  <si>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</si>
  <si>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</si>
  <si>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</si>
  <si>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</si>
  <si>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</si>
  <si>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</si>
  <si>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</si>
  <si>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</si>
  <si>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</si>
  <si>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</si>
  <si>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</si>
  <si>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</si>
  <si>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</si>
  <si>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</si>
  <si>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</si>
  <si>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</si>
  <si>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</si>
  <si>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</si>
  <si>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</si>
  <si>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</si>
  <si>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</si>
  <si>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</si>
  <si>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</si>
  <si>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</si>
  <si>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</si>
  <si>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</si>
  <si>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</si>
  <si>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</si>
  <si>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</si>
  <si>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</si>
  <si>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</si>
  <si>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</si>
  <si>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</si>
  <si>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</si>
  <si>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</si>
  <si>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</si>
  <si>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</si>
  <si>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</si>
  <si>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</si>
  <si>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</si>
  <si>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</si>
  <si>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</si>
  <si>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</si>
  <si>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</si>
  <si>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</si>
  <si>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</si>
  <si>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</si>
  <si>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</si>
  <si>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</si>
  <si>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</si>
  <si>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</si>
  <si>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</si>
  <si>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</si>
  <si>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</si>
  <si>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</si>
  <si>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</si>
  <si>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</si>
  <si>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</si>
  <si>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</si>
  <si>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</si>
  <si>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</si>
  <si>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</si>
  <si>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</si>
  <si>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</si>
  <si>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</si>
  <si>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</si>
  <si>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</si>
  <si>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</si>
  <si>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</si>
  <si>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</si>
  <si>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</si>
  <si>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</si>
  <si>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</si>
  <si>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</si>
  <si>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</si>
  <si>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</si>
  <si>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</si>
  <si>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</si>
  <si>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</si>
  <si>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</si>
  <si>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</si>
  <si>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</si>
  <si>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</si>
  <si>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</si>
  <si>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</si>
  <si>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</si>
  <si>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</si>
  <si>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</si>
  <si>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</si>
  <si>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</si>
  <si>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</si>
  <si>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</si>
  <si>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</si>
  <si>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</si>
  <si>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</si>
  <si>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</si>
  <si>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</si>
  <si>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</si>
  <si>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</si>
  <si>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</si>
  <si>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</si>
  <si>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</si>
  <si>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</si>
  <si>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</si>
  <si>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</si>
  <si>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</si>
  <si>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</si>
  <si>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</si>
  <si>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</si>
  <si>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</si>
  <si>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</si>
  <si>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</si>
  <si>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</si>
  <si>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</si>
  <si>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</si>
  <si>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</si>
  <si>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</si>
  <si>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</si>
  <si>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</si>
  <si>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</si>
  <si>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</si>
  <si>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</si>
  <si>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</si>
  <si>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</si>
  <si>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</si>
  <si>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</si>
  <si>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</si>
  <si>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</si>
  <si>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</si>
  <si>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</si>
  <si>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</si>
  <si>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</si>
  <si>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</si>
  <si>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</si>
  <si>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</si>
  <si>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</si>
  <si>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</si>
  <si>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</si>
  <si>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</si>
  <si>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</si>
  <si>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</si>
  <si>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</si>
  <si>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</si>
  <si>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</si>
  <si>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</si>
  <si>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</si>
  <si>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</si>
  <si>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</si>
  <si>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</si>
  <si>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</si>
  <si>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</si>
  <si>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</si>
  <si>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</si>
  <si>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</si>
  <si>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</si>
  <si>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</si>
  <si>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</si>
  <si>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</si>
  <si>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</si>
  <si>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</si>
  <si>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</si>
  <si>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</si>
  <si>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</si>
  <si>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</si>
  <si>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</si>
  <si>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</si>
  <si>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</si>
  <si>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</si>
  <si>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</si>
  <si>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</si>
  <si>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</si>
  <si>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</si>
  <si>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</si>
  <si>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</si>
  <si>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</si>
  <si>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</si>
  <si>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</si>
  <si>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</si>
  <si>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</si>
  <si>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</si>
  <si>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</si>
  <si>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</si>
  <si>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</si>
  <si>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</si>
  <si>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</si>
  <si>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</si>
  <si>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</si>
  <si>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</si>
  <si>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</si>
  <si>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</si>
  <si>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</si>
  <si>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</si>
  <si>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</si>
  <si>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</si>
  <si>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</si>
  <si>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</si>
  <si>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</si>
  <si>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</si>
  <si>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</si>
  <si>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</si>
  <si>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</si>
  <si>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</si>
  <si>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</si>
  <si>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</si>
  <si>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</si>
  <si>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</si>
  <si>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</si>
  <si>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</si>
  <si>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</si>
  <si>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</si>
  <si>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</si>
  <si>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</si>
  <si>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</si>
  <si>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</si>
  <si>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</si>
  <si>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</si>
  <si>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</si>
  <si>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</si>
  <si>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</si>
  <si>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</si>
  <si>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</si>
  <si>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</si>
  <si>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</si>
  <si>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</si>
  <si>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</si>
  <si>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</si>
  <si>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</si>
  <si>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</si>
  <si>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</si>
  <si>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</si>
  <si>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</si>
  <si>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</si>
  <si>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</si>
  <si>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</si>
  <si>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</si>
  <si>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</si>
  <si>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</si>
  <si>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</si>
  <si>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</si>
  <si>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</si>
  <si>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</si>
  <si>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</si>
  <si>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</si>
  <si>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</si>
  <si>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</si>
  <si>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</si>
  <si>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</si>
  <si>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</si>
  <si>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</si>
  <si>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</si>
  <si>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</si>
  <si>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</si>
  <si>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</si>
  <si>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</si>
  <si>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</si>
  <si>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</si>
  <si>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</si>
  <si>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</si>
  <si>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</si>
  <si>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</si>
  <si>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</si>
  <si>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</si>
  <si>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</si>
  <si>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</si>
  <si>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</si>
  <si>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</si>
  <si>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</si>
  <si>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</si>
  <si>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</si>
  <si>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</si>
  <si>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</si>
  <si>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</si>
  <si>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</si>
  <si>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</si>
  <si>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</si>
  <si>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</si>
  <si>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</si>
  <si>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</si>
  <si>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</si>
  <si>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</si>
  <si>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</si>
  <si>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</si>
  <si>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</si>
  <si>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</si>
  <si>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</si>
  <si>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</si>
  <si>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</si>
  <si>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</si>
  <si>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</si>
  <si>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</si>
  <si>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</si>
  <si>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</si>
  <si>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</si>
  <si>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</si>
  <si>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</si>
  <si>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</si>
  <si>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</si>
  <si>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</si>
  <si>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</si>
  <si>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</si>
  <si>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</si>
  <si>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</si>
  <si>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</si>
  <si>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</si>
  <si>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</si>
  <si>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</si>
  <si>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</si>
  <si>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</si>
  <si>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</si>
  <si>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</si>
  <si>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</si>
  <si>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</si>
  <si>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</si>
  <si>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</si>
  <si>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</si>
  <si>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</si>
  <si>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</si>
  <si>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</si>
  <si>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</si>
  <si>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</si>
  <si>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</si>
  <si>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</si>
  <si>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</si>
  <si>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</si>
  <si>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</si>
  <si>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</si>
  <si>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</si>
  <si>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</si>
  <si>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</si>
  <si>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</si>
  <si>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</si>
  <si>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</si>
  <si>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</si>
  <si>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</si>
  <si>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</si>
  <si>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</si>
  <si>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</si>
  <si>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</si>
  <si>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</si>
  <si>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</si>
  <si>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</si>
  <si>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</si>
  <si>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</si>
  <si>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</si>
  <si>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</si>
  <si>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</si>
  <si>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</si>
  <si>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</si>
  <si>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</si>
  <si>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</si>
  <si>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</si>
  <si>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</si>
  <si>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</si>
  <si>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</si>
  <si>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</si>
  <si>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</si>
  <si>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</si>
  <si>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</si>
  <si>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</si>
  <si>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</si>
  <si>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</si>
  <si>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</si>
  <si>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</si>
  <si>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</si>
  <si>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</si>
  <si>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</si>
  <si>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</si>
  <si>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</si>
  <si>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</si>
  <si>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</si>
  <si>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</si>
  <si>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</si>
  <si>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</si>
  <si>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</si>
  <si>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</si>
  <si>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</si>
  <si>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</si>
  <si>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</si>
  <si>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</si>
  <si>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</si>
  <si>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</si>
  <si>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</si>
  <si>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</si>
  <si>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</si>
  <si>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</si>
  <si>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</si>
  <si>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</si>
  <si>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</si>
  <si>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</si>
  <si>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</si>
  <si>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</si>
  <si>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</si>
  <si>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</si>
  <si>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</si>
  <si>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</si>
  <si>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</si>
  <si>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</si>
  <si>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</si>
  <si>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</si>
  <si>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</si>
  <si>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</si>
  <si>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</si>
  <si>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</si>
  <si>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</si>
  <si>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</si>
  <si>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</si>
  <si>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</si>
  <si>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</si>
  <si>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</si>
  <si>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</si>
  <si>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</si>
  <si>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</si>
  <si>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</si>
  <si>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</si>
  <si>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</si>
  <si>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</si>
  <si>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</si>
  <si>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</si>
  <si>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</si>
  <si>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</si>
  <si>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</si>
  <si>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</si>
  <si>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</si>
  <si>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</si>
  <si>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</si>
  <si>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</si>
  <si>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</si>
  <si>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</si>
  <si>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</si>
  <si>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</si>
  <si>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</si>
  <si>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</si>
  <si>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</si>
  <si>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</si>
  <si>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</si>
  <si>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</si>
  <si>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</si>
  <si>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</si>
  <si>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</si>
  <si>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</si>
  <si>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</si>
  <si>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</si>
  <si>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</si>
  <si>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</si>
  <si>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</si>
  <si>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</si>
  <si>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</si>
  <si>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</si>
  <si>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</si>
  <si>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</si>
  <si>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</si>
  <si>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</si>
  <si>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</si>
  <si>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</si>
  <si>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</si>
  <si>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</si>
  <si>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</si>
  <si>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</si>
  <si>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</si>
  <si>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</si>
  <si>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</si>
  <si>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</si>
  <si>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</si>
  <si>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</si>
  <si>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</si>
  <si>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</si>
  <si>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</si>
  <si>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</si>
  <si>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</si>
  <si>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</si>
  <si>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</si>
  <si>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</si>
  <si>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</si>
  <si>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</si>
  <si>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</si>
  <si>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</si>
  <si>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</si>
  <si>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</si>
  <si>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</si>
  <si>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</si>
  <si>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</si>
  <si>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</si>
  <si>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</si>
  <si>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</si>
  <si>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</si>
  <si>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</si>
  <si>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</si>
  <si>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</si>
  <si>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</si>
  <si>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</si>
  <si>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</si>
  <si>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</si>
  <si>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</si>
  <si>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</si>
  <si>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</si>
  <si>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</si>
  <si>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</si>
  <si>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</si>
  <si>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</si>
  <si>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</si>
  <si>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</si>
  <si>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</si>
  <si>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</si>
  <si>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</si>
  <si>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</si>
  <si>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</si>
  <si>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</si>
  <si>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</si>
  <si>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</si>
  <si>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</si>
  <si>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</si>
  <si>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</si>
  <si>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</si>
  <si>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</si>
  <si>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</si>
  <si>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</si>
  <si>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</si>
  <si>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</si>
  <si>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</si>
  <si>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</si>
  <si>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</si>
  <si>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</si>
  <si>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</si>
  <si>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</si>
  <si>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</si>
  <si>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</si>
  <si>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</si>
  <si>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</si>
  <si>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</si>
  <si>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</si>
  <si>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</si>
  <si>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</si>
  <si>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</si>
  <si>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</si>
  <si>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</si>
  <si>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</si>
  <si>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</si>
  <si>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</si>
  <si>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</si>
  <si>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</si>
  <si>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</si>
  <si>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</si>
  <si>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</si>
  <si>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</si>
  <si>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</si>
  <si>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</si>
  <si>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</si>
  <si>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</si>
  <si>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</si>
  <si>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</si>
  <si>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</si>
  <si>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</si>
  <si>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</si>
  <si>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</si>
  <si>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</si>
  <si>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</si>
  <si>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</si>
  <si>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</si>
  <si>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</si>
  <si>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</si>
  <si>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</si>
  <si>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</si>
  <si>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</si>
  <si>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</si>
  <si>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</si>
  <si>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</si>
  <si>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</si>
  <si>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</si>
  <si>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</si>
  <si>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</si>
  <si>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</si>
  <si>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</si>
  <si>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</si>
  <si>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</si>
  <si>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</si>
  <si>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</si>
  <si>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</si>
  <si>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</si>
  <si>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</si>
  <si>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</si>
  <si>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</si>
  <si>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</si>
  <si>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</si>
  <si>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</si>
  <si>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</si>
  <si>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</si>
  <si>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</si>
  <si>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</si>
  <si>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</si>
  <si>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</si>
  <si>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</si>
  <si>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</si>
  <si>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</si>
  <si>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</si>
  <si>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</si>
  <si>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</si>
  <si>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</si>
  <si>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</si>
  <si>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</si>
  <si>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</si>
  <si>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</si>
  <si>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</si>
  <si>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</si>
  <si>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</si>
  <si>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</si>
  <si>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</si>
  <si>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</si>
  <si>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</si>
  <si>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</si>
  <si>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</si>
  <si>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</si>
  <si>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</si>
  <si>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</si>
  <si>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</si>
  <si>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</si>
  <si>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</si>
  <si>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</si>
  <si>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</si>
  <si>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</si>
  <si>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</si>
  <si>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</si>
  <si>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</si>
  <si>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</si>
  <si>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</si>
  <si>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</si>
  <si>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</si>
  <si>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</si>
  <si>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</si>
  <si>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</si>
  <si>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</si>
  <si>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</si>
  <si>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</si>
  <si>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</si>
  <si>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</si>
  <si>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</si>
  <si>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</si>
  <si>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</si>
  <si>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</si>
  <si>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</si>
  <si>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</si>
  <si>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</si>
  <si>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</si>
  <si>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</si>
  <si>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</si>
  <si>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</si>
  <si>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</si>
  <si>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</si>
  <si>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</si>
  <si>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</si>
  <si>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</si>
  <si>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</si>
  <si>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</si>
  <si>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</si>
  <si>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</si>
  <si>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</si>
  <si>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</si>
  <si>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</si>
  <si>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</si>
  <si>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</si>
  <si>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</si>
  <si>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</si>
  <si>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</si>
  <si>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</si>
  <si>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</si>
  <si>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</si>
  <si>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</si>
  <si>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</si>
  <si>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</si>
  <si>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</si>
  <si>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</si>
  <si>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</si>
  <si>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</si>
  <si>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</si>
  <si>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</si>
  <si>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</si>
  <si>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</si>
  <si>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</si>
  <si>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</si>
  <si>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</si>
  <si>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</si>
  <si>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</si>
  <si>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</si>
  <si>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</si>
  <si>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</si>
  <si>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</si>
  <si>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</si>
  <si>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</si>
  <si>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</si>
  <si>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</si>
  <si>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</si>
  <si>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</si>
  <si>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</si>
  <si>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</si>
  <si>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</si>
  <si>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</si>
  <si>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</si>
  <si>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</si>
  <si>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</si>
  <si>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</si>
  <si>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</si>
  <si>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</si>
  <si>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</si>
  <si>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</si>
  <si>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</si>
  <si>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</si>
  <si>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</si>
  <si>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</si>
  <si>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</si>
  <si>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</si>
  <si>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</si>
  <si>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</si>
  <si>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</si>
  <si>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</si>
  <si>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</si>
  <si>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</si>
  <si>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</si>
  <si>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</si>
  <si>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</si>
  <si>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</si>
  <si>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</si>
  <si>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</si>
  <si>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</si>
  <si>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</si>
  <si>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</si>
  <si>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</si>
  <si>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</si>
  <si>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</si>
  <si>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</si>
  <si>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</si>
  <si>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</si>
  <si>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</si>
  <si>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</si>
  <si>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</si>
  <si>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</si>
  <si>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</si>
  <si>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</si>
  <si>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</si>
  <si>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</si>
  <si>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</si>
  <si>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</si>
  <si>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</si>
  <si>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</si>
  <si>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</si>
  <si>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</si>
  <si>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</si>
  <si>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</si>
  <si>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</si>
  <si>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</si>
  <si>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</si>
  <si>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</si>
  <si>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</si>
  <si>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</si>
  <si>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</si>
  <si>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</si>
  <si>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</si>
  <si>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</si>
  <si>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</si>
  <si>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</si>
  <si>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</si>
  <si>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</si>
  <si>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</si>
  <si>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</si>
  <si>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</si>
  <si>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</si>
  <si>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</si>
  <si>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</si>
  <si>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</si>
  <si>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</si>
  <si>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</si>
  <si>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</si>
  <si>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</si>
  <si>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</si>
  <si>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</si>
  <si>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</si>
  <si>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</si>
  <si>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</si>
  <si>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</si>
  <si>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</si>
  <si>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</si>
  <si>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</si>
  <si>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</si>
  <si>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</si>
  <si>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</si>
  <si>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</si>
  <si>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</si>
  <si>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</si>
  <si>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</si>
  <si>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</si>
  <si>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</si>
  <si>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</si>
  <si>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</si>
  <si>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</si>
  <si>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</si>
  <si>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</si>
  <si>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</si>
  <si>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</si>
  <si>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</si>
  <si>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</si>
  <si>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</si>
  <si>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</si>
  <si>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</si>
  <si>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</si>
  <si>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</si>
  <si>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</si>
  <si>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</si>
  <si>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</si>
  <si>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</si>
  <si>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</si>
  <si>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</si>
  <si>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</si>
  <si>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</si>
  <si>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</si>
  <si>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</si>
  <si>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</si>
  <si>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</si>
  <si>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</si>
  <si>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</si>
  <si>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</si>
  <si>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</si>
  <si>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</si>
  <si>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</si>
  <si>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</si>
  <si>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</si>
  <si>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</si>
  <si>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</si>
  <si>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</si>
  <si>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</si>
  <si>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</si>
  <si>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</si>
  <si>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</si>
  <si>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</si>
  <si>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</si>
  <si>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</si>
  <si>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</si>
  <si>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</si>
  <si>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</si>
  <si>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</si>
  <si>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</si>
  <si>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</si>
  <si>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</si>
  <si>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</si>
  <si>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</si>
  <si>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</si>
  <si>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</si>
  <si>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</si>
  <si>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</si>
  <si>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</si>
  <si>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</si>
  <si>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</si>
  <si>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</si>
  <si>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</si>
  <si>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</si>
  <si>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</si>
  <si>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</si>
  <si>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</si>
  <si>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</si>
  <si>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</si>
  <si>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</si>
  <si>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</si>
  <si>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</si>
  <si>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</si>
  <si>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</si>
  <si>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</si>
  <si>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</si>
  <si>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</si>
  <si>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</si>
  <si>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</si>
  <si>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</si>
  <si>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</si>
  <si>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</si>
  <si>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</si>
  <si>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</si>
  <si>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</si>
  <si>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</si>
  <si>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</si>
  <si>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</si>
  <si>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</si>
  <si>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</si>
  <si>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</si>
  <si>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</si>
  <si>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</si>
  <si>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</si>
  <si>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</si>
  <si>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</si>
  <si>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</si>
  <si>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</si>
  <si>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</si>
  <si>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</si>
  <si>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</si>
  <si>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</si>
  <si>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</si>
  <si>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</si>
  <si>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</si>
  <si>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</si>
  <si>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</si>
  <si>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</si>
  <si>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</si>
  <si>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</si>
  <si>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</si>
  <si>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</si>
  <si>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</si>
  <si>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</si>
  <si>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</si>
  <si>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</si>
  <si>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</si>
  <si>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</si>
  <si>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</si>
  <si>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</si>
  <si>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</si>
  <si>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</si>
  <si>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</si>
  <si>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</si>
  <si>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</si>
  <si>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</si>
  <si>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</si>
  <si>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</si>
  <si>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</si>
  <si>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</si>
  <si>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</si>
  <si>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</si>
  <si>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</si>
  <si>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</si>
  <si>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</si>
  <si>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</si>
  <si>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</si>
  <si>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</si>
  <si>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</si>
  <si>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</si>
  <si>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</si>
  <si>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</si>
  <si>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</si>
  <si>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</si>
  <si>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</si>
  <si>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</si>
  <si>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</si>
  <si>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</si>
  <si>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</si>
  <si>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</si>
  <si>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</si>
  <si>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</si>
  <si>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</si>
  <si>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</si>
  <si>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</si>
  <si>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</si>
  <si>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</si>
  <si>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</si>
  <si>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</si>
  <si>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</si>
  <si>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</si>
  <si>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</si>
  <si>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</si>
  <si>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</si>
  <si>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</si>
  <si>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</si>
  <si>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</si>
  <si>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</si>
  <si>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</si>
  <si>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</si>
  <si>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</si>
  <si>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</si>
  <si>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</si>
  <si>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</si>
  <si>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</si>
  <si>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</si>
  <si>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</si>
  <si>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</si>
  <si>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</si>
  <si>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</si>
  <si>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</si>
  <si>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</si>
  <si>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</si>
  <si>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</si>
  <si>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</si>
  <si>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</si>
  <si>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</si>
  <si>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</si>
  <si>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</si>
  <si>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</si>
  <si>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</si>
  <si>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</si>
  <si>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</si>
  <si>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</si>
  <si>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</si>
  <si>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</si>
  <si>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</si>
  <si>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</si>
  <si>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</si>
  <si>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</si>
  <si>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</si>
  <si>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</si>
  <si>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</si>
  <si>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</si>
  <si>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</si>
  <si>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</si>
  <si>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</si>
  <si>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</si>
  <si>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</si>
  <si>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</si>
  <si>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</si>
  <si>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</si>
  <si>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</si>
  <si>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</si>
  <si>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</si>
  <si>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</si>
  <si>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</si>
  <si>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</si>
  <si>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</si>
  <si>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</si>
  <si>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</si>
  <si>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</si>
  <si>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</si>
  <si>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</si>
  <si>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</si>
  <si>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</si>
  <si>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</si>
  <si>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</si>
  <si>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</si>
  <si>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</si>
  <si>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</si>
  <si>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</si>
  <si>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</si>
  <si>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</si>
  <si>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</si>
  <si>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</si>
  <si>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</si>
  <si>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</si>
  <si>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</si>
  <si>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</si>
  <si>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</si>
  <si>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</si>
  <si>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</si>
  <si>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</si>
  <si>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</si>
  <si>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</si>
  <si>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</si>
  <si>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</si>
  <si>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</si>
  <si>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</si>
  <si>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</si>
  <si>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</si>
  <si>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</si>
  <si>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</si>
  <si>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</si>
  <si>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</si>
  <si>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</si>
  <si>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</si>
  <si>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</si>
  <si>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</si>
  <si>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</si>
  <si>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</si>
  <si>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</si>
  <si>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</si>
  <si>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</si>
  <si>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</si>
  <si>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</si>
  <si>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</si>
  <si>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</si>
  <si>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</si>
  <si>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</si>
  <si>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</si>
  <si>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</si>
  <si>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</si>
  <si>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</si>
  <si>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</si>
  <si>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</si>
  <si>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</si>
  <si>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</si>
  <si>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</si>
  <si>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</si>
  <si>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</si>
  <si>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</si>
  <si>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</si>
  <si>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</si>
  <si>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</si>
  <si>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</si>
  <si>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</si>
  <si>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</si>
  <si>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</si>
  <si>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</si>
  <si>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</si>
  <si>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</si>
  <si>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</si>
  <si>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</si>
  <si>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</si>
  <si>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</si>
  <si>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</si>
  <si>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</si>
  <si>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</si>
  <si>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</si>
  <si>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</si>
  <si>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</si>
  <si>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</si>
  <si>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</si>
  <si>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</si>
  <si>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</si>
  <si>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</si>
  <si>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</si>
  <si>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</si>
  <si>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</si>
  <si>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</si>
  <si>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</si>
  <si>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</si>
  <si>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</si>
  <si>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</si>
  <si>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</si>
  <si>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</si>
  <si>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</si>
  <si>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</si>
  <si>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</si>
  <si>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</si>
  <si>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</si>
  <si>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</si>
  <si>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</si>
  <si>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</si>
  <si>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</si>
  <si>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</si>
  <si>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</si>
  <si>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</si>
  <si>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</si>
  <si>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</si>
  <si>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</si>
  <si>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</si>
  <si>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</si>
  <si>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</si>
  <si>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</si>
  <si>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</si>
  <si>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</si>
  <si>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</si>
  <si>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</si>
  <si>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</si>
  <si>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</si>
  <si>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</si>
  <si>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</si>
  <si>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</si>
  <si>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</si>
  <si>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</si>
  <si>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</si>
  <si>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</si>
  <si>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</si>
  <si>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</si>
  <si>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</si>
  <si>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</si>
  <si>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</si>
  <si>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</si>
  <si>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</si>
  <si>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</si>
  <si>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</si>
  <si>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</si>
  <si>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</si>
  <si>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</si>
  <si>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</si>
  <si>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</si>
  <si>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</si>
  <si>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</si>
  <si>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</si>
  <si>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</si>
  <si>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</si>
  <si>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</si>
  <si>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</si>
  <si>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</si>
  <si>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</si>
  <si>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</si>
  <si>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</si>
  <si>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</si>
  <si>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</si>
  <si>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</si>
  <si>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</si>
  <si>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</si>
  <si>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</si>
  <si>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</si>
  <si>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</si>
  <si>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</si>
  <si>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</si>
  <si>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</si>
  <si>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</si>
  <si>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</si>
  <si>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</si>
  <si>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</si>
  <si>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</si>
  <si>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</si>
  <si>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</si>
  <si>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</si>
  <si>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</si>
  <si>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</si>
  <si>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</si>
  <si>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</si>
  <si>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</si>
  <si>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</si>
  <si>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</si>
  <si>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</si>
  <si>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</si>
  <si>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</si>
  <si>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</si>
  <si>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</si>
  <si>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</si>
  <si>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</si>
  <si>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</si>
  <si>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</si>
  <si>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</si>
  <si>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</si>
  <si>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</si>
  <si>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</si>
  <si>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</si>
  <si>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</si>
  <si>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</si>
  <si>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</si>
  <si>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</si>
  <si>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</si>
  <si>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</si>
  <si>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</si>
  <si>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</si>
  <si>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</si>
  <si>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</si>
  <si>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</si>
  <si>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</si>
  <si>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</si>
  <si>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</si>
  <si>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</si>
  <si>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</si>
  <si>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</si>
  <si>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</si>
  <si>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</si>
  <si>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</si>
  <si>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</si>
  <si>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</si>
  <si>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</si>
  <si>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</si>
  <si>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</si>
  <si>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</si>
  <si>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</si>
  <si>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</si>
  <si>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</si>
  <si>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</si>
  <si>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</si>
  <si>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</si>
  <si>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</si>
  <si>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</si>
  <si>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</si>
  <si>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</si>
  <si>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</si>
  <si>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</si>
  <si>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</si>
  <si>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</si>
  <si>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</si>
  <si>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</si>
  <si>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</si>
  <si>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</si>
  <si>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</si>
  <si>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</si>
  <si>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</si>
  <si>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</si>
  <si>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</si>
  <si>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</si>
  <si>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</si>
  <si>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</si>
  <si>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</si>
  <si>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</si>
  <si>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</si>
  <si>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</si>
  <si>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</si>
  <si>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</si>
  <si>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</si>
  <si>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</si>
  <si>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</si>
  <si>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</si>
  <si>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</si>
  <si>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</si>
  <si>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</si>
  <si>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</si>
  <si>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</si>
  <si>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</si>
  <si>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</si>
  <si>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</si>
  <si>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</si>
  <si>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</si>
  <si>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</si>
  <si>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</si>
  <si>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</si>
  <si>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</si>
  <si>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</si>
  <si>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</si>
  <si>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</si>
  <si>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</si>
  <si>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</si>
  <si>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</si>
  <si>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</si>
  <si>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</si>
  <si>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</si>
  <si>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</si>
  <si>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</si>
  <si>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</si>
  <si>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</si>
  <si>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</si>
  <si>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</si>
  <si>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</si>
  <si>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</si>
  <si>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</si>
  <si>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</si>
  <si>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</si>
  <si>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</si>
  <si>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</si>
  <si>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</si>
  <si>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</si>
  <si>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</si>
  <si>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</si>
  <si>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</si>
  <si>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</si>
  <si>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</si>
  <si>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</si>
  <si>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</si>
  <si>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</si>
  <si>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</si>
  <si>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</si>
  <si>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</si>
  <si>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</si>
  <si>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</si>
  <si>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</si>
  <si>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</si>
  <si>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</si>
  <si>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</si>
  <si>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</si>
  <si>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</si>
  <si>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</si>
  <si>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</si>
  <si>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</si>
  <si>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</si>
  <si>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</si>
  <si>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</si>
  <si>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</si>
  <si>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</si>
  <si>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</si>
  <si>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</si>
  <si>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</si>
  <si>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</si>
  <si>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</si>
  <si>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</si>
  <si>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</si>
  <si>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</si>
  <si>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</si>
  <si>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</si>
  <si>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</si>
  <si>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</si>
  <si>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</si>
  <si>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</si>
  <si>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</si>
  <si>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</si>
  <si>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</si>
  <si>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</si>
  <si>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</si>
  <si>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</si>
  <si>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</si>
  <si>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</si>
  <si>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</si>
  <si>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</si>
  <si>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</si>
  <si>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</si>
  <si>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</si>
  <si>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</si>
  <si>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</si>
  <si>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</si>
  <si>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</si>
  <si>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</si>
  <si>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</si>
  <si>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</si>
  <si>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</si>
  <si>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</si>
  <si>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</si>
  <si>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</si>
  <si>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</si>
  <si>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</si>
  <si>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</si>
  <si>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</si>
  <si>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</si>
  <si>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</si>
  <si>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</si>
  <si>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</si>
  <si>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</si>
  <si>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</si>
  <si>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</si>
  <si>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</si>
  <si>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</si>
  <si>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</si>
  <si>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</si>
  <si>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</si>
  <si>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</si>
  <si>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</si>
  <si>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</si>
  <si>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</si>
  <si>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</si>
  <si>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</si>
  <si>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</si>
  <si>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</si>
  <si>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</si>
  <si>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</si>
  <si>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</si>
  <si>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</si>
  <si>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</si>
  <si>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</si>
  <si>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</si>
  <si>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</si>
  <si>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</si>
  <si>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</si>
  <si>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</si>
  <si>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</si>
  <si>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</si>
  <si>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</si>
  <si>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</si>
  <si>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</si>
  <si>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</si>
  <si>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</si>
  <si>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</si>
  <si>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</si>
  <si>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</si>
  <si>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</si>
  <si>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</si>
  <si>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</si>
  <si>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</si>
  <si>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</si>
  <si>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</si>
  <si>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</si>
  <si>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</si>
  <si>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</si>
  <si>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</si>
  <si>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</si>
  <si>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</si>
  <si>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</si>
  <si>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</si>
  <si>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</si>
  <si>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</si>
  <si>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</si>
  <si>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</si>
  <si>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</si>
  <si>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</si>
  <si>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</si>
  <si>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</si>
  <si>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</si>
  <si>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</si>
  <si>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</si>
  <si>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</si>
  <si>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</si>
  <si>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</si>
  <si>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</si>
  <si>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</si>
  <si>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</si>
  <si>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</si>
  <si>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</si>
  <si>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</si>
  <si>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</si>
  <si>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</si>
  <si>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</si>
  <si>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</si>
  <si>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</si>
  <si>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</si>
  <si>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</si>
  <si>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</si>
  <si>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</si>
  <si>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</si>
  <si>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</si>
  <si>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</si>
  <si>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</si>
  <si>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</si>
  <si>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</si>
  <si>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</si>
  <si>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</si>
  <si>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</si>
  <si>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</si>
  <si>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</si>
  <si>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</si>
  <si>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</si>
  <si>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</si>
  <si>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</si>
  <si>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</si>
  <si>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</si>
  <si>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</si>
  <si>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</si>
  <si>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</si>
  <si>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</si>
  <si>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</si>
  <si>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</si>
  <si>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</si>
  <si>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</si>
  <si>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</si>
  <si>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</si>
  <si>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</si>
  <si>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</si>
  <si>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</si>
  <si>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</si>
  <si>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</si>
  <si>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</si>
  <si>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</si>
  <si>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</si>
  <si>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</si>
  <si>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</si>
  <si>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</si>
  <si>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</si>
  <si>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</si>
  <si>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</si>
  <si>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</si>
  <si>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</si>
  <si>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</si>
  <si>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</si>
  <si>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</si>
  <si>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</si>
  <si>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</si>
  <si>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</si>
  <si>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</si>
  <si>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</si>
  <si>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</si>
  <si>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</si>
  <si>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</si>
  <si>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</si>
  <si>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</si>
  <si>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</si>
  <si>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</si>
  <si>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</si>
  <si>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</si>
  <si>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</si>
  <si>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</si>
  <si>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</si>
  <si>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</si>
  <si>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</si>
  <si>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</si>
  <si>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</si>
  <si>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</si>
  <si>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</si>
  <si>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</si>
  <si>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</si>
  <si>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</si>
  <si>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</si>
  <si>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</si>
  <si>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</si>
  <si>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</si>
  <si>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</si>
  <si>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</si>
  <si>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</si>
  <si>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</si>
  <si>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</si>
  <si>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</si>
  <si>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</si>
  <si>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</si>
  <si>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</si>
  <si>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</si>
  <si>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</si>
  <si>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</si>
  <si>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</si>
  <si>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</si>
  <si>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</si>
  <si>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</si>
  <si>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</si>
  <si>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</si>
  <si>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</si>
  <si>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</si>
  <si>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</si>
  <si>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</si>
  <si>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</si>
  <si>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</si>
  <si>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</si>
  <si>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</si>
  <si>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</si>
  <si>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</si>
  <si>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</si>
  <si>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</si>
  <si>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</si>
  <si>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</si>
  <si>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</si>
  <si>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</si>
  <si>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</si>
  <si>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</si>
  <si>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</si>
  <si>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</si>
  <si>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</si>
  <si>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</si>
  <si>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</si>
  <si>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</si>
  <si>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</si>
  <si>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</si>
  <si>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</si>
  <si>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</si>
  <si>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</si>
  <si>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</si>
  <si>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</si>
  <si>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</si>
  <si>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</si>
  <si>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</si>
  <si>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</si>
  <si>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</si>
  <si>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</si>
  <si>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</si>
  <si>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</si>
  <si>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</si>
  <si>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</si>
  <si>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</si>
  <si>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</si>
  <si>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</si>
  <si>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</si>
  <si>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</si>
  <si>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</si>
  <si>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</si>
  <si>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</si>
  <si>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</si>
  <si>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</si>
  <si>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</si>
  <si>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</si>
  <si>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</si>
  <si>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</si>
  <si>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</si>
  <si>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</si>
  <si>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</si>
  <si>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</si>
  <si>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</si>
  <si>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</si>
  <si>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</si>
  <si>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</si>
  <si>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</si>
  <si>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</si>
  <si>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</si>
  <si>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</si>
  <si>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</si>
  <si>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</si>
  <si>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</si>
  <si>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</si>
  <si>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</si>
  <si>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</si>
  <si>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</si>
  <si>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</si>
  <si>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</si>
  <si>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</si>
  <si>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</si>
  <si>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</si>
  <si>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</si>
  <si>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</si>
  <si>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</si>
  <si>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</si>
  <si>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</si>
  <si>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</si>
  <si>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</si>
  <si>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</si>
  <si>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</si>
  <si>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</si>
  <si>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</si>
  <si>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</si>
  <si>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</si>
  <si>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</si>
  <si>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</si>
  <si>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</si>
  <si>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</si>
  <si>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</si>
  <si>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</si>
  <si>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</si>
  <si>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</si>
  <si>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</si>
  <si>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</si>
  <si>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</si>
  <si>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</si>
  <si>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</si>
  <si>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</si>
  <si>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</si>
  <si>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</si>
  <si>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</si>
  <si>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</si>
  <si>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</si>
  <si>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</si>
  <si>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</si>
  <si>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</si>
  <si>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</si>
  <si>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</si>
  <si>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</si>
  <si>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</si>
  <si>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</si>
  <si>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</si>
  <si>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</si>
  <si>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</si>
  <si>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</si>
  <si>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</si>
  <si>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</si>
  <si>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</si>
  <si>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</si>
  <si>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</si>
  <si>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</si>
  <si>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</si>
  <si>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</si>
  <si>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</si>
  <si>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</si>
  <si>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</si>
  <si>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</si>
  <si>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</si>
  <si>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</si>
  <si>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</si>
  <si>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</si>
  <si>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</si>
  <si>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</si>
  <si>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</si>
  <si>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</si>
  <si>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</si>
  <si>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</si>
  <si>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</si>
  <si>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</si>
  <si>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</si>
  <si>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</si>
  <si>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</si>
  <si>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</si>
  <si>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</si>
  <si>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</si>
  <si>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</si>
  <si>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</si>
  <si>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</si>
  <si>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</si>
  <si>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</si>
  <si>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</si>
  <si>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</si>
  <si>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</si>
  <si>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</si>
  <si>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</si>
  <si>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</si>
  <si>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</si>
  <si>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</si>
  <si>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</si>
  <si>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</si>
  <si>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</si>
  <si>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</si>
  <si>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</si>
  <si>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</si>
  <si>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</si>
  <si>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</si>
  <si>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</si>
  <si>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</si>
  <si>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</si>
  <si>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</si>
  <si>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</si>
  <si>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</si>
  <si>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</si>
  <si>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</si>
  <si>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</si>
  <si>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</si>
  <si>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</si>
  <si>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</si>
  <si>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</si>
  <si>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</si>
  <si>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</si>
  <si>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</si>
  <si>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</si>
  <si>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</si>
  <si>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</si>
  <si>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</si>
  <si>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</si>
  <si>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</si>
  <si>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</si>
  <si>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</si>
  <si>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</si>
  <si>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</si>
  <si>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</si>
  <si>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</si>
  <si>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</si>
  <si>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</si>
  <si>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</si>
  <si>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</si>
  <si>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</si>
  <si>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</si>
  <si>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</si>
  <si>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</si>
  <si>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</si>
  <si>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</si>
  <si>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</si>
  <si>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</si>
  <si>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</si>
  <si>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</si>
  <si>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</si>
  <si>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</si>
  <si>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</si>
  <si>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</si>
  <si>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</si>
  <si>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</si>
  <si>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</si>
  <si>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</si>
  <si>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</si>
  <si>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</si>
  <si>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</si>
  <si>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</si>
  <si>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</si>
  <si>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</si>
  <si>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</si>
  <si>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</si>
  <si>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</si>
  <si>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</si>
  <si>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</si>
  <si>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</si>
  <si>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</si>
  <si>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</si>
  <si>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</si>
  <si>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</si>
  <si>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</si>
  <si>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</si>
  <si>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</si>
  <si>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</si>
  <si>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</si>
  <si>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</si>
  <si>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</si>
  <si>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</si>
  <si>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</si>
  <si>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</si>
  <si>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</si>
  <si>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</si>
  <si>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</si>
  <si>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</si>
  <si>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</si>
  <si>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</si>
  <si>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</si>
  <si>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</si>
  <si>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</si>
  <si>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</si>
  <si>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</si>
  <si>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</si>
  <si>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</si>
  <si>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</si>
  <si>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</si>
  <si>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</si>
  <si>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</si>
  <si>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</si>
  <si>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</si>
  <si>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</si>
  <si>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</si>
  <si>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</si>
  <si>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</si>
  <si>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</si>
  <si>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</si>
  <si>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</si>
  <si>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</si>
  <si>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</si>
  <si>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</si>
  <si>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</si>
  <si>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</si>
  <si>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</si>
  <si>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</si>
  <si>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</si>
  <si>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</si>
  <si>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</si>
  <si>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</si>
  <si>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</si>
  <si>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</si>
  <si>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</si>
  <si>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</si>
  <si>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</si>
  <si>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</si>
  <si>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</si>
  <si>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</si>
  <si>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</si>
  <si>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</si>
  <si>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</si>
  <si>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</si>
  <si>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</si>
  <si>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</si>
  <si>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</si>
  <si>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</si>
  <si>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</si>
  <si>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</si>
  <si>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</si>
  <si>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</si>
  <si>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</si>
  <si>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</si>
  <si>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</si>
  <si>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</si>
  <si>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</si>
  <si>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</si>
  <si>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</si>
  <si>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</si>
  <si>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</si>
  <si>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</si>
  <si>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</si>
  <si>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</si>
  <si>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</si>
  <si>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</si>
  <si>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</si>
  <si>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</si>
  <si>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</si>
  <si>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</si>
  <si>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</si>
  <si>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</si>
  <si>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</si>
  <si>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</si>
  <si>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</si>
  <si>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</si>
  <si>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</si>
  <si>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</si>
  <si>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</si>
  <si>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</si>
  <si>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</si>
  <si>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</si>
  <si>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</si>
  <si>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</si>
  <si>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</si>
  <si>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</si>
  <si>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</si>
  <si>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</si>
  <si>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</si>
  <si>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</si>
  <si>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</si>
  <si>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</si>
  <si>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</si>
  <si>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</si>
  <si>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</si>
  <si>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</si>
  <si>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</si>
  <si>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</si>
  <si>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</si>
  <si>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</si>
  <si>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</si>
  <si>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</si>
  <si>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</si>
  <si>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</si>
  <si>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</si>
  <si>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</si>
  <si>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</si>
  <si>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</si>
  <si>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</si>
  <si>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</si>
  <si>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</si>
  <si>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</si>
  <si>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</si>
  <si>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</si>
  <si>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</si>
  <si>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</si>
  <si>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</si>
  <si>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</si>
  <si>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</si>
  <si>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</si>
  <si>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</si>
  <si>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</si>
  <si>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</si>
  <si>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</si>
  <si>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</si>
  <si>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</si>
  <si>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</si>
  <si>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</si>
  <si>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</si>
  <si>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</si>
  <si>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</si>
  <si>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</si>
  <si>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</si>
  <si>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</si>
  <si>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</si>
  <si>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</si>
  <si>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</si>
  <si>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</si>
  <si>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</si>
  <si>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</si>
  <si>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</si>
  <si>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</si>
  <si>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</si>
  <si>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</si>
  <si>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</si>
  <si>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</si>
  <si>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</si>
  <si>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</si>
  <si>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</si>
  <si>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</si>
  <si>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</si>
  <si>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</si>
  <si>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</si>
  <si>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</si>
  <si>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</si>
  <si>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</si>
  <si>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</si>
  <si>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</si>
  <si>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</si>
  <si>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</si>
  <si>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</si>
  <si>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</si>
  <si>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</si>
  <si>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</si>
  <si>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</si>
  <si>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</si>
  <si>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</si>
  <si>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</si>
  <si>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</si>
  <si>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</si>
  <si>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</si>
  <si>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</si>
  <si>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</si>
  <si>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</si>
  <si>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</si>
  <si>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</si>
  <si>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</si>
  <si>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</si>
  <si>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</si>
  <si>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</si>
  <si>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</si>
  <si>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</si>
  <si>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</si>
  <si>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</si>
  <si>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</si>
  <si>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</si>
  <si>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</si>
  <si>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</si>
  <si>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</si>
  <si>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</si>
  <si>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</si>
  <si>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</si>
  <si>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</si>
  <si>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</si>
  <si>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</si>
  <si>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</si>
  <si>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</si>
  <si>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</si>
  <si>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</si>
  <si>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</si>
  <si>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</si>
  <si>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</si>
  <si>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</si>
  <si>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</si>
  <si>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</si>
  <si>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</si>
  <si>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</si>
  <si>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</si>
  <si>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</si>
  <si>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</si>
  <si>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</si>
  <si>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</si>
  <si>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</si>
  <si>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</si>
  <si>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</si>
  <si>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</si>
  <si>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</si>
  <si>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</si>
  <si>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</si>
  <si>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</si>
  <si>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</si>
  <si>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</si>
  <si>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</si>
  <si>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</si>
  <si>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</si>
  <si>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</si>
  <si>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</si>
  <si>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</si>
  <si>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</si>
  <si>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</si>
  <si>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</si>
  <si>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</si>
  <si>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</si>
  <si>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</si>
  <si>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</si>
  <si>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</si>
  <si>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</si>
  <si>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</si>
  <si>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</si>
  <si>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</si>
  <si>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</si>
  <si>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</si>
  <si>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</si>
  <si>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</si>
  <si>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</si>
  <si>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</si>
  <si>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</si>
  <si>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</si>
  <si>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</si>
  <si>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</si>
  <si>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</si>
  <si>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</si>
  <si>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</si>
  <si>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</si>
  <si>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</si>
  <si>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</si>
  <si>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</si>
  <si>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</si>
  <si>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</si>
  <si>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</si>
  <si>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</si>
  <si>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</si>
  <si>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</si>
  <si>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</si>
  <si>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</si>
  <si>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</si>
  <si>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</si>
  <si>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</si>
  <si>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</si>
  <si>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</si>
  <si>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</si>
  <si>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</si>
  <si>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</si>
  <si>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</si>
  <si>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</si>
  <si>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</si>
  <si>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</si>
  <si>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</si>
  <si>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</si>
  <si>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</si>
  <si>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</si>
  <si>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</si>
  <si>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</si>
  <si>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</si>
  <si>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</si>
  <si>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</si>
  <si>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</si>
  <si>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</si>
  <si>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</si>
  <si>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</si>
  <si>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</si>
  <si>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</si>
  <si>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</si>
  <si>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</si>
  <si>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</si>
  <si>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</si>
  <si>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</si>
  <si>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</si>
  <si>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</si>
  <si>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</si>
  <si>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</si>
  <si>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</si>
  <si>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</si>
  <si>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</si>
  <si>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</si>
  <si>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</si>
  <si>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</si>
  <si>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</si>
  <si>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</si>
  <si>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</si>
  <si>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</si>
  <si>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</si>
  <si>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</si>
  <si>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</si>
  <si>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</si>
  <si>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</si>
  <si>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</si>
  <si>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</si>
  <si>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</si>
  <si>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</si>
  <si>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</si>
  <si>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</si>
  <si>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</si>
  <si>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</si>
  <si>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</si>
  <si>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</si>
  <si>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</si>
  <si>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</si>
  <si>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</si>
  <si>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</si>
  <si>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</si>
  <si>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</si>
  <si>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</si>
  <si>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</si>
  <si>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</si>
  <si>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</si>
  <si>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</si>
  <si>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</si>
  <si>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</si>
  <si>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</si>
  <si>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</si>
  <si>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</si>
  <si>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</si>
  <si>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</si>
  <si>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</si>
  <si>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</si>
  <si>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</si>
  <si>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</si>
  <si>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</si>
  <si>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</si>
  <si>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</si>
  <si>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</si>
  <si>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</si>
  <si>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</si>
  <si>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</si>
  <si>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</si>
  <si>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</si>
  <si>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</si>
  <si>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</si>
  <si>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</si>
  <si>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</si>
  <si>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</si>
  <si>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</si>
  <si>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</si>
  <si>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</si>
  <si>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</si>
  <si>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</si>
  <si>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</si>
  <si>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</si>
  <si>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</si>
  <si>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</si>
  <si>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</si>
  <si>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</si>
  <si>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</si>
  <si>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</si>
  <si>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</si>
  <si>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</si>
  <si>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</si>
  <si>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</si>
  <si>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</si>
  <si>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</si>
  <si>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</si>
  <si>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</si>
  <si>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</si>
  <si>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</si>
  <si>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</si>
  <si>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</si>
  <si>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</si>
  <si>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</si>
  <si>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</si>
  <si>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</si>
  <si>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</si>
  <si>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</si>
  <si>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</si>
  <si>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</si>
  <si>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</si>
  <si>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</si>
  <si>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</si>
  <si>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</si>
  <si>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</si>
  <si>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</si>
  <si>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</si>
  <si>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</si>
  <si>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</si>
  <si>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</si>
  <si>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</si>
  <si>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</si>
  <si>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</si>
  <si>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</si>
  <si>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</si>
  <si>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</si>
  <si>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</si>
  <si>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</si>
  <si>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</si>
  <si>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</si>
  <si>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</si>
  <si>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</si>
  <si>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</si>
  <si>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</si>
  <si>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</si>
  <si>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</si>
  <si>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</si>
  <si>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</si>
  <si>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</si>
  <si>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</si>
  <si>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</si>
  <si>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</si>
  <si>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</si>
  <si>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</si>
  <si>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</si>
  <si>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</si>
  <si>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</si>
  <si>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</si>
  <si>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</si>
  <si>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</si>
  <si>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</si>
  <si>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</si>
  <si>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</si>
  <si>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</si>
  <si>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</si>
  <si>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</si>
  <si>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</si>
  <si>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</si>
  <si>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</si>
  <si>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</si>
  <si>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</si>
  <si>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</si>
  <si>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</si>
  <si>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</si>
  <si>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</si>
  <si>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</si>
  <si>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</si>
  <si>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</si>
  <si>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</si>
  <si>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</si>
  <si>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</si>
  <si>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</si>
  <si>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</si>
  <si>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</si>
  <si>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</si>
  <si>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</si>
  <si>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</si>
  <si>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</si>
  <si>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</si>
  <si>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</si>
  <si>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</si>
  <si>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</si>
  <si>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</si>
  <si>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</si>
  <si>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</si>
  <si>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</si>
  <si>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</si>
  <si>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</si>
  <si>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</si>
  <si>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</si>
  <si>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</si>
  <si>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</si>
  <si>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</si>
  <si>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</si>
  <si>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</si>
  <si>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</si>
  <si>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</si>
  <si>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</si>
  <si>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</si>
  <si>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</si>
  <si>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</si>
  <si>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</si>
  <si>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</si>
  <si>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</si>
  <si>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</si>
  <si>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</si>
  <si>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</si>
  <si>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</si>
  <si>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</si>
  <si>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</si>
  <si>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</si>
  <si>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</si>
  <si>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</si>
  <si>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</si>
  <si>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</si>
  <si>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</si>
  <si>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</si>
  <si>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</si>
  <si>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</si>
  <si>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</si>
  <si>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</si>
  <si>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</si>
  <si>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</si>
  <si>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</si>
  <si>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</si>
  <si>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</si>
  <si>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</si>
  <si>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</si>
  <si>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</si>
  <si>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</si>
  <si>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</si>
  <si>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</si>
  <si>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</si>
  <si>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</si>
  <si>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</si>
  <si>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</si>
  <si>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</si>
  <si>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</si>
  <si>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</si>
  <si>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</si>
  <si>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</si>
  <si>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</si>
  <si>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</si>
  <si>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</si>
  <si>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</si>
  <si>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</si>
  <si>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</si>
  <si>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</si>
  <si>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</si>
  <si>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</si>
  <si>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</si>
  <si>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</si>
  <si>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</si>
  <si>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</si>
  <si>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</si>
  <si>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</si>
  <si>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</si>
  <si>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</si>
  <si>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</si>
  <si>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</si>
  <si>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</si>
  <si>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</si>
  <si>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</si>
  <si>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</si>
  <si>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</si>
  <si>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</si>
  <si>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</si>
  <si>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</si>
  <si>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</si>
  <si>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</si>
  <si>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</si>
  <si>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</si>
  <si>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</si>
  <si>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</si>
  <si>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</si>
  <si>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</si>
  <si>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</si>
  <si>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</si>
  <si>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</si>
  <si>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</si>
  <si>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</si>
  <si>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</si>
  <si>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</si>
  <si>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</si>
  <si>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</si>
  <si>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</si>
  <si>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</si>
  <si>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</si>
  <si>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</si>
  <si>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</si>
  <si>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</si>
  <si>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</si>
  <si>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</si>
  <si>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</si>
  <si>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</si>
  <si>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</si>
  <si>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</si>
  <si>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</si>
  <si>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</si>
  <si>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</si>
  <si>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</si>
  <si>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</si>
  <si>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</si>
  <si>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</si>
  <si>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</si>
  <si>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</si>
  <si>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</si>
  <si>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</si>
  <si>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</si>
  <si>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</si>
  <si>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</si>
  <si>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</si>
  <si>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</si>
  <si>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</si>
  <si>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</si>
  <si>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</si>
  <si>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</si>
  <si>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</si>
  <si>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</si>
  <si>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</si>
  <si>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</si>
  <si>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</si>
  <si>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</si>
  <si>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</si>
  <si>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</si>
  <si>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</si>
  <si>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</si>
  <si>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</si>
  <si>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</si>
  <si>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</si>
  <si>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</si>
  <si>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</si>
  <si>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</si>
  <si>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</si>
  <si>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</si>
  <si>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</si>
  <si>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</si>
  <si>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</si>
  <si>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</si>
  <si>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</si>
  <si>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</si>
  <si>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</si>
  <si>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</si>
  <si>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</si>
  <si>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</si>
  <si>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</si>
  <si>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</si>
  <si>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</si>
  <si>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</si>
  <si>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</si>
  <si>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</si>
  <si>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</si>
  <si>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</si>
  <si>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</si>
  <si>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</si>
  <si>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</si>
  <si>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</si>
  <si>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</si>
  <si>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</si>
  <si>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</si>
  <si>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</si>
  <si>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</si>
  <si>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</si>
  <si>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</si>
  <si>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</si>
  <si>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</si>
  <si>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</si>
  <si>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</si>
  <si>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</si>
  <si>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</si>
  <si>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</si>
  <si>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</si>
  <si>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</si>
  <si>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</si>
  <si>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</si>
  <si>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</si>
  <si>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</si>
  <si>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</si>
  <si>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</si>
  <si>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</si>
  <si>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</si>
  <si>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</si>
  <si>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</si>
  <si>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</si>
  <si>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</si>
  <si>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</si>
  <si>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</si>
  <si>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</si>
  <si>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</si>
  <si>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</si>
  <si>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</si>
  <si>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</si>
  <si>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</si>
  <si>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</si>
  <si>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</si>
  <si>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</si>
  <si>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</si>
  <si>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</si>
  <si>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</si>
  <si>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</si>
  <si>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</si>
  <si>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</si>
  <si>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</si>
  <si>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</si>
  <si>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</si>
  <si>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</si>
  <si>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</si>
  <si>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</si>
  <si>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</si>
  <si>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</si>
  <si>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</si>
  <si>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</si>
  <si>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</si>
  <si>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</si>
  <si>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</si>
  <si>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</si>
  <si>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</si>
  <si>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</si>
  <si>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</si>
  <si>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</si>
  <si>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</si>
  <si>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</si>
  <si>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</si>
  <si>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</si>
  <si>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</si>
  <si>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</si>
  <si>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</si>
  <si>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</si>
  <si>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</si>
  <si>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</si>
  <si>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</si>
  <si>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</si>
  <si>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</si>
  <si>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</si>
  <si>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</si>
  <si>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</si>
  <si>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</si>
  <si>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</si>
  <si>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</si>
  <si>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</si>
  <si>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</si>
  <si>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</si>
  <si>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</si>
  <si>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</si>
  <si>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</si>
  <si>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</si>
  <si>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</si>
  <si>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</si>
  <si>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</si>
  <si>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</si>
  <si>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</si>
  <si>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</si>
  <si>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</si>
  <si>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</si>
  <si>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</si>
  <si>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</si>
  <si>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</si>
  <si>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</si>
  <si>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</si>
  <si>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</si>
  <si>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</si>
  <si>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</si>
  <si>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</si>
  <si>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</si>
  <si>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</si>
  <si>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</si>
  <si>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</si>
  <si>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</si>
  <si>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</si>
  <si>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</si>
  <si>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</si>
  <si>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</si>
  <si>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</si>
  <si>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</si>
  <si>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</si>
  <si>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</si>
  <si>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</si>
  <si>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</si>
  <si>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</si>
  <si>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</si>
  <si>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</si>
  <si>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</si>
  <si>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</si>
  <si>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</si>
  <si>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</si>
  <si>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</si>
  <si>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</si>
  <si>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</si>
  <si>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</si>
  <si>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</si>
  <si>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</si>
  <si>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</si>
  <si>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</si>
  <si>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</si>
  <si>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</si>
  <si>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</si>
  <si>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</si>
  <si>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</si>
  <si>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</si>
  <si>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</si>
  <si>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</si>
  <si>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</si>
  <si>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</si>
  <si>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</si>
  <si>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</si>
  <si>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</si>
  <si>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</si>
  <si>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</si>
  <si>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</si>
  <si>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</si>
  <si>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</si>
  <si>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</si>
  <si>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</si>
  <si>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</si>
  <si>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</si>
  <si>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</si>
  <si>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</si>
  <si>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</si>
  <si>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</si>
  <si>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</si>
  <si>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</si>
  <si>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</si>
  <si>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</si>
  <si>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</si>
  <si>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</si>
  <si>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</si>
  <si>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</si>
  <si>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</si>
  <si>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</si>
  <si>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</si>
  <si>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</si>
  <si>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</si>
  <si>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</si>
  <si>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</si>
  <si>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</si>
  <si>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</si>
  <si>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</si>
  <si>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</si>
  <si>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</si>
  <si>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</si>
  <si>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</si>
  <si>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</si>
  <si>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</si>
  <si>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</si>
  <si>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</si>
  <si>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</si>
  <si>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</si>
  <si>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</si>
  <si>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</si>
  <si>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</si>
  <si>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</si>
  <si>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</si>
  <si>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</si>
  <si>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</si>
  <si>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</si>
  <si>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</si>
  <si>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</si>
  <si>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</si>
  <si>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</si>
  <si>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</si>
  <si>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</si>
  <si>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</si>
  <si>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</si>
  <si>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</si>
  <si>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</si>
  <si>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</si>
  <si>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</si>
  <si>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</si>
  <si>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</si>
  <si>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</si>
  <si>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</si>
  <si>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</si>
  <si>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</si>
  <si>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</si>
  <si>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</si>
  <si>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</si>
  <si>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</si>
  <si>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</si>
  <si>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</si>
  <si>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</si>
  <si>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</si>
  <si>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</si>
  <si>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</si>
  <si>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</si>
  <si>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</si>
  <si>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</si>
  <si>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</si>
  <si>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</si>
  <si>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</si>
  <si>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</si>
  <si>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</si>
  <si>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</si>
  <si>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</si>
  <si>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</si>
  <si>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</si>
  <si>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</si>
  <si>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</si>
  <si>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</si>
  <si>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</si>
  <si>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</si>
  <si>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</si>
  <si>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</si>
  <si>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</si>
  <si>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</si>
  <si>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</si>
  <si>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</si>
  <si>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</si>
  <si>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</si>
  <si>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</si>
  <si>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</si>
  <si>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</si>
  <si>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</si>
  <si>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</si>
  <si>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</si>
  <si>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</si>
  <si>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</si>
  <si>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</si>
  <si>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</si>
  <si>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</si>
  <si>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</si>
  <si>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</si>
  <si>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</si>
  <si>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</si>
  <si>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</si>
  <si>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</si>
  <si>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</si>
  <si>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</si>
  <si>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</si>
  <si>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</si>
  <si>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</si>
  <si>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</si>
  <si>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</si>
  <si>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</si>
  <si>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</si>
  <si>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</si>
  <si>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</si>
  <si>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</si>
  <si>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</si>
  <si>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</si>
  <si>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</si>
  <si>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</si>
  <si>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</si>
  <si>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</si>
  <si>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</si>
  <si>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</si>
  <si>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</si>
  <si>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</si>
  <si>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</si>
  <si>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</si>
  <si>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</si>
  <si>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</si>
  <si>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</si>
  <si>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</si>
  <si>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</si>
  <si>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</si>
  <si>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</si>
  <si>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</si>
  <si>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</si>
  <si>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</si>
  <si>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</si>
  <si>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</si>
  <si>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</si>
  <si>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</si>
  <si>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</si>
  <si>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</si>
  <si>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</si>
  <si>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</si>
  <si>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</si>
  <si>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</si>
  <si>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</si>
  <si>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</si>
  <si>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</si>
  <si>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</si>
  <si>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</si>
  <si>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</si>
  <si>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</si>
  <si>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</si>
  <si>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</si>
  <si>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</si>
  <si>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</si>
  <si>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</si>
  <si>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</si>
  <si>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</si>
  <si>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</si>
  <si>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</si>
  <si>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</si>
  <si>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</si>
  <si>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</si>
  <si>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</si>
  <si>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</si>
  <si>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</si>
  <si>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</si>
  <si>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</si>
  <si>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</si>
  <si>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</si>
  <si>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</si>
  <si>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</si>
  <si>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</si>
  <si>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</si>
  <si>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</si>
  <si>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</si>
  <si>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</si>
  <si>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</si>
  <si>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</si>
  <si>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</si>
  <si>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</si>
  <si>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</si>
  <si>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</si>
  <si>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</si>
  <si>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</si>
  <si>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</si>
  <si>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</si>
  <si>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</si>
  <si>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</si>
  <si>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</si>
  <si>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</si>
  <si>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</si>
  <si>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</si>
  <si>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</si>
  <si>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</si>
  <si>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</si>
  <si>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</si>
  <si>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</si>
  <si>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</si>
  <si>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</si>
  <si>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</si>
  <si>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</si>
  <si>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</si>
  <si>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</si>
  <si>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</si>
  <si>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</si>
  <si>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</si>
  <si>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</si>
  <si>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</si>
  <si>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</si>
  <si>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</si>
  <si>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</si>
  <si>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</si>
  <si>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</si>
  <si>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</si>
  <si>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</si>
  <si>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</si>
  <si>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</si>
  <si>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</si>
  <si>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</si>
  <si>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</si>
  <si>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</si>
  <si>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</si>
  <si>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</si>
  <si>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</si>
  <si>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</si>
  <si>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</si>
  <si>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</si>
  <si>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</si>
  <si>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</si>
  <si>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</si>
  <si>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</si>
  <si>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</si>
  <si>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</si>
  <si>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</si>
  <si>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</si>
  <si>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</si>
  <si>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</si>
  <si>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</si>
  <si>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</si>
  <si>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</si>
  <si>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</si>
  <si>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</si>
  <si>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</si>
  <si>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</si>
  <si>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</si>
  <si>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</si>
  <si>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</si>
  <si>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</si>
  <si>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</si>
  <si>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</si>
  <si>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</si>
  <si>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</si>
  <si>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</si>
  <si>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</si>
  <si>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</si>
  <si>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</si>
  <si>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</si>
  <si>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</si>
  <si>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</si>
  <si>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</si>
  <si>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</si>
  <si>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</si>
  <si>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</si>
  <si>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</si>
  <si>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</si>
  <si>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</si>
  <si>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</si>
  <si>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</si>
  <si>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</si>
  <si>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</si>
  <si>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</si>
  <si>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</si>
  <si>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</si>
  <si>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</si>
  <si>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</si>
  <si>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</si>
  <si>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</si>
  <si>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</si>
  <si>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</si>
  <si>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</si>
  <si>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</si>
  <si>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</si>
  <si>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</si>
  <si>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</si>
  <si>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</si>
  <si>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</si>
  <si>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</si>
  <si>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</si>
  <si>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</si>
  <si>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</si>
  <si>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</si>
  <si>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</si>
  <si>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</si>
  <si>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</si>
  <si>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</si>
  <si>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</si>
  <si>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</si>
  <si>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</si>
  <si>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</si>
  <si>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</si>
  <si>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</si>
  <si>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</si>
  <si>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</si>
  <si>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</si>
  <si>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</si>
  <si>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</si>
  <si>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</si>
  <si>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</si>
  <si>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</si>
  <si>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</si>
  <si>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</si>
  <si>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</si>
  <si>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</si>
  <si>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</si>
  <si>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</si>
  <si>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</si>
  <si>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</si>
  <si>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</si>
  <si>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</si>
  <si>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</si>
  <si>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</si>
  <si>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</si>
  <si>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</si>
  <si>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</si>
  <si>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</si>
  <si>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</si>
  <si>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</si>
  <si>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</si>
  <si>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</si>
  <si>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</si>
  <si>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</si>
  <si>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</si>
  <si>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</si>
  <si>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</si>
  <si>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</si>
  <si>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</si>
  <si>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</si>
  <si>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</si>
  <si>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</si>
  <si>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</si>
  <si>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</si>
  <si>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</si>
  <si>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</si>
  <si>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</si>
  <si>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</si>
  <si>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</si>
  <si>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</si>
  <si>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</si>
  <si>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</si>
  <si>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</si>
  <si>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</si>
  <si>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</si>
  <si>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</si>
  <si>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</si>
  <si>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</si>
  <si>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</si>
  <si>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</si>
  <si>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</si>
  <si>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</si>
  <si>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</si>
  <si>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</si>
  <si>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</si>
  <si>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</si>
  <si>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</si>
  <si>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</si>
  <si>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</si>
  <si>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</si>
  <si>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</si>
  <si>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</si>
  <si>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</si>
  <si>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</si>
  <si>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</si>
  <si>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</si>
  <si>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</si>
  <si>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</si>
  <si>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</si>
  <si>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</si>
  <si>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</si>
  <si>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</si>
  <si>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</si>
  <si>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</si>
  <si>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</si>
  <si>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</si>
  <si>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</si>
  <si>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</si>
  <si>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</si>
  <si>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</si>
  <si>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</si>
  <si>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</si>
  <si>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</si>
  <si>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</si>
  <si>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</si>
  <si>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</si>
  <si>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</si>
  <si>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</si>
  <si>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</si>
  <si>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</si>
  <si>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</si>
  <si>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</si>
  <si>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</si>
  <si>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</si>
  <si>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</si>
  <si>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</si>
  <si>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</si>
  <si>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</si>
  <si>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</si>
  <si>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</si>
  <si>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</si>
  <si>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</si>
  <si>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</si>
  <si>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</si>
  <si>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</si>
  <si>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</si>
  <si>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</si>
  <si>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</si>
  <si>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</si>
  <si>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</si>
  <si>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</si>
  <si>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</si>
  <si>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</si>
  <si>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</si>
  <si>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</si>
  <si>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</si>
  <si>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</si>
  <si>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</si>
  <si>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</si>
  <si>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</si>
  <si>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</si>
  <si>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</si>
  <si>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</si>
  <si>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</si>
  <si>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</si>
  <si>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</si>
  <si>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</si>
  <si>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</si>
  <si>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</si>
  <si>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</si>
  <si>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</si>
  <si>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</si>
  <si>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</si>
  <si>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</si>
  <si>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</si>
  <si>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</si>
  <si>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</si>
  <si>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</si>
  <si>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</si>
  <si>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</si>
  <si>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</si>
  <si>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</si>
  <si>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</si>
  <si>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</si>
  <si>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</si>
  <si>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</si>
  <si>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</si>
  <si>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</si>
  <si>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</si>
  <si>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</si>
  <si>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</si>
  <si>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</si>
  <si>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</si>
  <si>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</si>
  <si>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</si>
  <si>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</si>
  <si>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</si>
  <si>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</si>
  <si>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</si>
  <si>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</si>
  <si>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</si>
  <si>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</si>
  <si>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</si>
  <si>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</si>
  <si>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</si>
  <si>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</si>
  <si>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</si>
  <si>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</si>
  <si>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</si>
  <si>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</si>
  <si>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</si>
  <si>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</si>
  <si>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</si>
  <si>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</si>
  <si>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</si>
  <si>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</si>
  <si>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</si>
  <si>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</si>
  <si>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</si>
  <si>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</si>
  <si>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</si>
  <si>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</si>
  <si>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</si>
  <si>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</si>
  <si>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</si>
  <si>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</si>
  <si>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</si>
  <si>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</si>
  <si>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</si>
  <si>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</si>
  <si>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</si>
  <si>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</si>
  <si>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</si>
  <si>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</si>
  <si>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</si>
  <si>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</si>
  <si>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</si>
  <si>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</si>
  <si>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</si>
  <si>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</si>
  <si>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</si>
  <si>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</si>
  <si>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</si>
  <si>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</si>
  <si>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</si>
  <si>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</si>
  <si>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</si>
  <si>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</si>
  <si>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</si>
  <si>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</si>
  <si>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</si>
  <si>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</si>
  <si>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</si>
  <si>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</si>
  <si>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</si>
  <si>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</si>
  <si>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</si>
  <si>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</si>
  <si>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</si>
  <si>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</si>
  <si>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</si>
  <si>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</si>
  <si>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</si>
  <si>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</si>
  <si>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</si>
  <si>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</si>
  <si>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</si>
  <si>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</si>
  <si>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</si>
  <si>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</si>
  <si>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</si>
  <si>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</si>
  <si>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</si>
  <si>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</si>
  <si>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</si>
  <si>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</si>
  <si>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</si>
  <si>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</si>
  <si>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</si>
  <si>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</si>
  <si>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</si>
  <si>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</si>
  <si>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</si>
  <si>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</si>
  <si>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</si>
  <si>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</si>
  <si>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</si>
  <si>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</si>
  <si>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</si>
  <si>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</si>
  <si>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</si>
  <si>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</si>
  <si>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</si>
  <si>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</si>
  <si>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</si>
  <si>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</si>
  <si>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</si>
  <si>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</si>
  <si>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</si>
  <si>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</si>
  <si>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</si>
  <si>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</si>
  <si>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</si>
  <si>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</si>
  <si>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</si>
  <si>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</si>
  <si>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</si>
  <si>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</si>
  <si>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</si>
  <si>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</si>
  <si>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</si>
  <si>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</si>
  <si>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</si>
  <si>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</si>
  <si>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</si>
  <si>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</si>
  <si>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</si>
  <si>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</si>
  <si>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</si>
  <si>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</si>
  <si>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</si>
  <si>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</si>
  <si>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</si>
  <si>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</si>
  <si>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</si>
  <si>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</si>
  <si>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</si>
  <si>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</si>
  <si>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</si>
  <si>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</si>
  <si>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</si>
  <si>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</si>
  <si>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</si>
  <si>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</si>
  <si>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</si>
  <si>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</si>
  <si>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</si>
  <si>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</si>
  <si>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</si>
  <si>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</si>
  <si>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</si>
  <si>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</si>
  <si>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</si>
  <si>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</si>
  <si>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</si>
  <si>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</si>
  <si>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</si>
  <si>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</si>
  <si>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</si>
  <si>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</si>
  <si>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</si>
  <si>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</si>
  <si>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</si>
  <si>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</si>
  <si>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</si>
  <si>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</si>
  <si>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</si>
  <si>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</si>
  <si>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</si>
  <si>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</si>
  <si>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</si>
  <si>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</si>
  <si>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</si>
  <si>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</si>
  <si>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</si>
  <si>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</si>
  <si>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</si>
  <si>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</si>
  <si>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</si>
  <si>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</si>
  <si>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</si>
  <si>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</si>
  <si>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</si>
  <si>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</si>
  <si>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</si>
  <si>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</si>
  <si>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</si>
  <si>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</si>
  <si>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</si>
  <si>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</si>
  <si>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</si>
  <si>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</si>
  <si>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</si>
  <si>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</si>
  <si>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</si>
  <si>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</si>
  <si>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</si>
  <si>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</si>
  <si>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</si>
  <si>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</si>
  <si>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</si>
  <si>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</si>
  <si>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</si>
  <si>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</si>
  <si>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</si>
  <si>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</si>
  <si>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</si>
  <si>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</si>
  <si>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</si>
  <si>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</si>
  <si>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</si>
  <si>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</si>
  <si>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</si>
  <si>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</si>
  <si>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</si>
  <si>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</si>
  <si>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</si>
  <si>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</si>
  <si>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</si>
  <si>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</si>
  <si>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</si>
  <si>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</si>
  <si>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</si>
  <si>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</si>
  <si>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</si>
  <si>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</si>
  <si>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</si>
  <si>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</si>
  <si>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</si>
  <si>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</si>
  <si>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</si>
  <si>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</si>
  <si>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</si>
  <si>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</si>
  <si>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</si>
  <si>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</si>
  <si>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</si>
  <si>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</si>
  <si>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</si>
  <si>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</si>
  <si>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</si>
  <si>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</si>
  <si>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</si>
  <si>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</si>
  <si>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</si>
  <si>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</si>
  <si>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</si>
  <si>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</si>
  <si>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</si>
  <si>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</si>
  <si>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</si>
  <si>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</si>
  <si>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</si>
  <si>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</si>
  <si>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</si>
  <si>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</si>
  <si>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</si>
  <si>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</si>
  <si>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</si>
  <si>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</si>
  <si>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</si>
  <si>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</si>
  <si>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</si>
  <si>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</si>
  <si>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</si>
  <si>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</si>
  <si>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</si>
  <si>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</si>
  <si>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</si>
  <si>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</si>
  <si>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</si>
  <si>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</si>
  <si>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</si>
  <si>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</si>
  <si>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</si>
  <si>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</si>
  <si>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</si>
  <si>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</si>
  <si>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</si>
  <si>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</si>
  <si>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</si>
  <si>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</si>
  <si>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</si>
  <si>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</si>
  <si>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</si>
  <si>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</si>
  <si>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</si>
  <si>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</si>
  <si>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</si>
  <si>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</si>
  <si>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</si>
  <si>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</si>
  <si>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</si>
  <si>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</si>
  <si>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</si>
  <si>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</si>
  <si>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</si>
  <si>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</si>
  <si>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</si>
  <si>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</si>
  <si>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</si>
  <si>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</si>
  <si>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</si>
  <si>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</si>
  <si>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</si>
  <si>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</si>
  <si>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</si>
  <si>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</si>
  <si>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</si>
  <si>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</si>
  <si>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</si>
  <si>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</si>
  <si>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</si>
  <si>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</si>
  <si>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</si>
  <si>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</si>
  <si>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</si>
  <si>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</si>
  <si>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</si>
  <si>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</si>
  <si>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</si>
  <si>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</si>
  <si>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</si>
  <si>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</si>
  <si>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</si>
  <si>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</si>
  <si>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</si>
  <si>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</si>
  <si>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</si>
  <si>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</si>
  <si>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</si>
  <si>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</si>
  <si>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</si>
  <si>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</si>
  <si>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</si>
  <si>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</si>
  <si>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</si>
  <si>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</si>
  <si>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</si>
  <si>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</si>
  <si>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</si>
  <si>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</si>
  <si>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</si>
  <si>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</si>
  <si>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</si>
  <si>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</si>
  <si>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</si>
  <si>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</si>
  <si>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</si>
  <si>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</si>
  <si>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</si>
  <si>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</si>
  <si>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</si>
  <si>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</si>
  <si>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</si>
  <si>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</si>
  <si>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</si>
  <si>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</si>
  <si>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</si>
  <si>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</si>
  <si>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</si>
  <si>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</si>
  <si>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</si>
  <si>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</si>
  <si>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</si>
  <si>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</si>
  <si>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</si>
  <si>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</si>
  <si>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</si>
  <si>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</si>
  <si>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</si>
  <si>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</si>
  <si>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</si>
  <si>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</si>
  <si>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</si>
  <si>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</si>
  <si>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</si>
  <si>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</si>
  <si>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</si>
  <si>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</si>
  <si>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</si>
  <si>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</si>
  <si>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</si>
  <si>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</si>
  <si>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</si>
  <si>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</si>
  <si>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</si>
  <si>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</si>
  <si>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</si>
  <si>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</si>
  <si>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</si>
  <si>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</si>
  <si>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</si>
  <si>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</si>
  <si>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</si>
  <si>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</si>
  <si>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</si>
  <si>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</si>
  <si>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</si>
  <si>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</si>
  <si>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</si>
  <si>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</si>
  <si>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</si>
  <si>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</si>
  <si>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</si>
  <si>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</si>
  <si>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</si>
  <si>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</si>
  <si>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</si>
  <si>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</si>
  <si>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</si>
  <si>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</si>
  <si>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</si>
  <si>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</si>
  <si>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</si>
  <si>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</si>
  <si>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</si>
  <si>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</si>
  <si>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</si>
  <si>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</si>
  <si>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</si>
  <si>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</si>
  <si>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</si>
  <si>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</si>
  <si>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</si>
  <si>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</si>
  <si>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</si>
  <si>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</si>
  <si>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</si>
  <si>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</si>
  <si>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</si>
  <si>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</si>
  <si>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</si>
  <si>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</si>
  <si>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</si>
  <si>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</si>
  <si>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</si>
  <si>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</si>
  <si>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</si>
  <si>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</si>
  <si>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</si>
  <si>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</si>
  <si>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</si>
  <si>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</si>
  <si>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</si>
  <si>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</si>
  <si>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</si>
  <si>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</si>
  <si>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</si>
  <si>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</si>
  <si>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</si>
  <si>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</si>
  <si>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</si>
  <si>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</si>
  <si>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</si>
  <si>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</si>
  <si>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</si>
  <si>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</si>
  <si>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</si>
  <si>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</si>
  <si>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</si>
  <si>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</si>
  <si>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</si>
  <si>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</si>
  <si>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</si>
  <si>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</si>
  <si>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</si>
  <si>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</si>
  <si>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</si>
  <si>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</si>
  <si>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</si>
  <si>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</si>
  <si>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</si>
  <si>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</si>
  <si>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</si>
  <si>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</si>
  <si>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</si>
  <si>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</si>
  <si>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</si>
  <si>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</si>
  <si>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</si>
  <si>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</si>
  <si>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</si>
  <si>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</si>
  <si>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</si>
  <si>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</si>
  <si>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</si>
  <si>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</si>
  <si>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</si>
  <si>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</si>
  <si>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</si>
  <si>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</si>
  <si>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</si>
  <si>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</si>
  <si>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</si>
  <si>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</si>
  <si>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</si>
  <si>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</si>
  <si>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</si>
  <si>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</si>
  <si>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</si>
  <si>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</si>
  <si>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</si>
  <si>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</si>
  <si>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</si>
  <si>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</si>
  <si>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</si>
  <si>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</si>
  <si>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</si>
  <si>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</si>
  <si>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</si>
  <si>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</si>
  <si>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</si>
  <si>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</si>
  <si>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</si>
  <si>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</si>
  <si>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</si>
  <si>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</si>
  <si>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</si>
  <si>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</si>
  <si>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</si>
  <si>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</si>
  <si>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</si>
  <si>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</si>
  <si>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</si>
  <si>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</si>
  <si>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</si>
  <si>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</si>
  <si>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</si>
  <si>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</si>
  <si>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</si>
  <si>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</si>
  <si>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</si>
  <si>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</si>
  <si>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</si>
  <si>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</si>
  <si>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</si>
  <si>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</si>
  <si>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</si>
  <si>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</si>
  <si>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</si>
  <si>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</si>
  <si>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</si>
  <si>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</si>
  <si>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</si>
  <si>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</si>
  <si>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</si>
  <si>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</si>
  <si>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</si>
  <si>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</si>
  <si>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</si>
  <si>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</si>
  <si>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</si>
  <si>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</si>
  <si>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</si>
  <si>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</si>
  <si>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</si>
  <si>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</si>
  <si>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</si>
  <si>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</si>
  <si>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</si>
  <si>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</si>
  <si>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</si>
  <si>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</si>
  <si>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</si>
  <si>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</si>
  <si>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</si>
  <si>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</si>
  <si>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</si>
  <si>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</si>
  <si>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</si>
  <si>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</si>
  <si>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</si>
  <si>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</si>
  <si>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</si>
  <si>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</si>
  <si>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</si>
  <si>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</si>
  <si>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</si>
  <si>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</si>
  <si>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</si>
  <si>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</si>
  <si>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</si>
  <si>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</si>
  <si>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</si>
  <si>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</si>
  <si>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</si>
  <si>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</si>
  <si>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</si>
  <si>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</si>
  <si>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</si>
  <si>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</si>
  <si>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</si>
  <si>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</si>
  <si>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</si>
  <si>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</si>
  <si>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</si>
  <si>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</si>
  <si>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</si>
  <si>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</si>
  <si>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</si>
  <si>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</si>
  <si>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</si>
  <si>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</si>
  <si>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</si>
  <si>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</si>
  <si>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</si>
  <si>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</si>
  <si>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</si>
  <si>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</si>
  <si>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</si>
  <si>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</si>
  <si>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</si>
  <si>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</si>
  <si>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</si>
  <si>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</si>
  <si>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</si>
  <si>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</si>
  <si>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</si>
  <si>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</si>
  <si>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</si>
  <si>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</si>
  <si>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</si>
  <si>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</si>
  <si>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</si>
  <si>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</si>
  <si>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</si>
  <si>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</si>
  <si>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</si>
  <si>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</si>
  <si>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</si>
  <si>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</si>
  <si>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</si>
  <si>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</si>
  <si>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</si>
  <si>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</si>
  <si>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</si>
  <si>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</si>
  <si>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</si>
  <si>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</si>
  <si>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</si>
  <si>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</si>
  <si>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</si>
  <si>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</si>
  <si>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</si>
  <si>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</si>
  <si>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</si>
  <si>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</si>
  <si>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</si>
  <si>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</si>
  <si>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</si>
  <si>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</si>
  <si>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</si>
  <si>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</si>
  <si>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</si>
  <si>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</si>
  <si>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</si>
  <si>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</si>
  <si>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</si>
  <si>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</si>
  <si>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</si>
  <si>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</si>
  <si>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</si>
  <si>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</si>
  <si>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</si>
  <si>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</si>
  <si>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</si>
  <si>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</si>
  <si>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</si>
  <si>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</si>
  <si>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</si>
  <si>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</si>
  <si>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</si>
  <si>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</si>
  <si>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</si>
  <si>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</si>
  <si>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</si>
  <si>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</si>
  <si>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</si>
  <si>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</si>
  <si>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</si>
  <si>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</si>
  <si>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</si>
  <si>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</si>
  <si>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</si>
  <si>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</si>
  <si>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</si>
  <si>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</si>
  <si>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</si>
  <si>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</si>
  <si>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</si>
  <si>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</si>
  <si>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</si>
  <si>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</si>
  <si>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</si>
  <si>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</si>
  <si>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</si>
  <si>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</si>
  <si>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</si>
  <si>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</si>
  <si>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</si>
  <si>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</si>
  <si>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</si>
  <si>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</si>
  <si>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</si>
  <si>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</si>
  <si>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</si>
  <si>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</si>
  <si>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</si>
  <si>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</si>
  <si>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</si>
  <si>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</si>
  <si>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</si>
  <si>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</si>
  <si>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</si>
  <si>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</si>
  <si>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</si>
  <si>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</si>
  <si>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</si>
  <si>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</si>
  <si>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</si>
  <si>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</si>
  <si>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</si>
  <si>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</si>
  <si>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</si>
  <si>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</si>
  <si>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</si>
  <si>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</si>
  <si>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</si>
  <si>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</si>
  <si>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</si>
  <si>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</si>
  <si>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</si>
  <si>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</si>
  <si>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</si>
  <si>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</si>
  <si>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</si>
  <si>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</si>
  <si>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</si>
  <si>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</si>
  <si>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</si>
  <si>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</si>
  <si>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</si>
  <si>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</si>
  <si>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</si>
  <si>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</si>
  <si>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</si>
  <si>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</si>
  <si>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</si>
  <si>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</si>
  <si>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</si>
  <si>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</si>
  <si>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</si>
  <si>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</si>
  <si>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</si>
  <si>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</si>
  <si>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</si>
  <si>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</si>
  <si>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</si>
  <si>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</si>
  <si>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</si>
  <si>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</si>
  <si>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</si>
  <si>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</si>
  <si>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</si>
  <si>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</si>
  <si>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</si>
  <si>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</si>
  <si>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</si>
  <si>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</si>
  <si>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</si>
  <si>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</si>
  <si>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</si>
  <si>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</si>
  <si>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</si>
  <si>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</si>
  <si>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</si>
  <si>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</si>
  <si>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</si>
  <si>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</si>
  <si>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</si>
  <si>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</si>
  <si>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</si>
  <si>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</si>
  <si>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</si>
  <si>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</si>
  <si>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</si>
  <si>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</si>
  <si>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</si>
  <si>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</si>
  <si>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</si>
  <si>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</si>
  <si>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</si>
  <si>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</si>
  <si>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</si>
  <si>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</si>
  <si>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</si>
  <si>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</si>
  <si>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</si>
  <si>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</si>
  <si>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</si>
  <si>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</si>
  <si>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</si>
  <si>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</si>
  <si>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</si>
  <si>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</si>
  <si>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</si>
  <si>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</si>
  <si>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</si>
  <si>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</si>
  <si>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</si>
  <si>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</si>
  <si>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</si>
  <si>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</si>
  <si>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</si>
  <si>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</si>
  <si>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</si>
  <si>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</si>
  <si>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</si>
  <si>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</si>
  <si>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</si>
  <si>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</si>
  <si>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</si>
  <si>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</si>
  <si>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</si>
  <si>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</si>
  <si>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</si>
  <si>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</si>
  <si>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</si>
  <si>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</si>
  <si>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</si>
  <si>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</si>
  <si>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</si>
  <si>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</si>
  <si>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</si>
  <si>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</si>
  <si>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</si>
  <si>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</si>
  <si>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</si>
  <si>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</si>
  <si>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</si>
  <si>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</si>
  <si>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</si>
  <si>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</si>
  <si>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</si>
  <si>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</si>
  <si>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</si>
  <si>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</si>
  <si>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</si>
  <si>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</si>
  <si>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</si>
  <si>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</si>
  <si>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</si>
  <si>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</si>
  <si>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</si>
  <si>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</si>
  <si>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</si>
  <si>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</si>
  <si>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</si>
  <si>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</si>
  <si>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</si>
  <si>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</si>
  <si>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</si>
  <si>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</si>
  <si>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</si>
  <si>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</si>
  <si>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</si>
  <si>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</si>
  <si>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</si>
  <si>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</si>
  <si>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</si>
  <si>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</si>
  <si>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</si>
  <si>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</si>
  <si>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</si>
  <si>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</si>
  <si>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</si>
  <si>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</si>
  <si>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</si>
  <si>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</si>
  <si>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</si>
  <si>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</si>
  <si>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</si>
  <si>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</si>
  <si>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</si>
  <si>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</si>
  <si>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</si>
  <si>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</si>
  <si>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</si>
  <si>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</si>
  <si>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</si>
  <si>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</si>
  <si>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</si>
  <si>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</si>
  <si>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</si>
  <si>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</si>
  <si>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</si>
  <si>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</si>
  <si>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</si>
  <si>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</si>
  <si>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</si>
  <si>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</si>
  <si>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</si>
  <si>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</si>
  <si>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</si>
  <si>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</si>
  <si>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</si>
  <si>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</si>
  <si>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</si>
  <si>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</si>
  <si>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</si>
  <si>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</si>
  <si>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</si>
  <si>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</si>
  <si>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</si>
  <si>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</si>
  <si>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</si>
  <si>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</si>
  <si>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</si>
  <si>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</si>
  <si>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</si>
  <si>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</si>
  <si>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</si>
  <si>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</si>
  <si>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</si>
  <si>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</si>
  <si>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</si>
  <si>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</si>
  <si>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</si>
  <si>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</si>
  <si>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</si>
  <si>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</si>
  <si>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</si>
  <si>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</si>
  <si>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</si>
  <si>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</si>
  <si>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</si>
  <si>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</si>
  <si>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</si>
  <si>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</si>
  <si>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</si>
  <si>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</si>
  <si>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</si>
  <si>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</si>
  <si>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</si>
  <si>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</si>
  <si>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</si>
  <si>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</si>
  <si>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</si>
  <si>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</si>
  <si>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</si>
  <si>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</si>
  <si>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</si>
  <si>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</si>
  <si>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</si>
  <si>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</si>
  <si>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</si>
  <si>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</si>
  <si>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</si>
  <si>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</si>
  <si>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</si>
  <si>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</si>
  <si>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</si>
  <si>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</si>
  <si>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</si>
  <si>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</si>
  <si>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</si>
  <si>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</si>
  <si>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</si>
  <si>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</si>
  <si>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</si>
  <si>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</si>
  <si>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</si>
  <si>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</si>
  <si>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</si>
  <si>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</si>
  <si>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</si>
  <si>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</si>
  <si>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</si>
  <si>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</si>
  <si>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</si>
  <si>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</si>
  <si>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</si>
  <si>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</si>
  <si>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</si>
  <si>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</si>
  <si>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</si>
  <si>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</si>
  <si>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</si>
  <si>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</si>
  <si>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</si>
  <si>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</si>
  <si>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</si>
  <si>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</si>
  <si>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</si>
  <si>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</si>
  <si>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</si>
  <si>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</si>
  <si>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</si>
  <si>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</si>
  <si>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</si>
  <si>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</si>
  <si>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</si>
  <si>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</si>
  <si>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</si>
  <si>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</si>
  <si>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</si>
  <si>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</si>
  <si>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</si>
  <si>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</si>
  <si>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</si>
  <si>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</si>
  <si>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</si>
  <si>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</si>
  <si>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</si>
  <si>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</si>
  <si>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</si>
  <si>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</si>
  <si>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</si>
  <si>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</si>
  <si>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</si>
  <si>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</si>
  <si>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</si>
  <si>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</si>
  <si>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</si>
  <si>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</si>
  <si>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</si>
  <si>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</si>
  <si>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</si>
  <si>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</si>
  <si>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</si>
  <si>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</si>
  <si>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</si>
  <si>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</si>
  <si>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</si>
  <si>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</si>
  <si>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</si>
  <si>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</si>
  <si>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</si>
  <si>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</si>
  <si>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</si>
  <si>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</si>
  <si>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</si>
  <si>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</si>
  <si>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</si>
  <si>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</si>
  <si>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</si>
  <si>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</si>
  <si>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</si>
  <si>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</si>
  <si>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</si>
  <si>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</si>
  <si>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</si>
  <si>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</si>
  <si>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</si>
  <si>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</si>
  <si>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</si>
  <si>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</si>
  <si>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</si>
  <si>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</si>
  <si>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</si>
  <si>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</si>
  <si>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</si>
  <si>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</si>
  <si>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</si>
  <si>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</si>
  <si>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</si>
  <si>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</si>
  <si>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</si>
  <si>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</si>
  <si>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</si>
  <si>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</si>
  <si>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</si>
  <si>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</si>
  <si>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</si>
  <si>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</si>
  <si>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</si>
  <si>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</si>
  <si>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</si>
  <si>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</si>
  <si>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</si>
  <si>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</si>
  <si>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</si>
  <si>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</si>
  <si>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</si>
  <si>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</si>
  <si>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</si>
  <si>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</si>
  <si>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</si>
  <si>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</si>
  <si>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</si>
  <si>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</si>
  <si>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</si>
  <si>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</si>
  <si>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</si>
  <si>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</si>
  <si>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</si>
  <si>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</si>
  <si>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</si>
  <si>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</si>
  <si>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</si>
  <si>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</si>
  <si>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</si>
  <si>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</si>
  <si>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</si>
  <si>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</si>
  <si>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</si>
  <si>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</si>
  <si>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</si>
  <si>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</si>
  <si>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</si>
  <si>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</si>
  <si>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</si>
  <si>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</si>
  <si>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</si>
  <si>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</si>
  <si>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</si>
  <si>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</si>
  <si>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</si>
  <si>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</si>
  <si>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</si>
  <si>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</si>
  <si>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</si>
  <si>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</si>
  <si>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</si>
  <si>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</si>
  <si>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</si>
  <si>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</si>
  <si>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</si>
  <si>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</si>
  <si>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</si>
  <si>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</si>
  <si>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</si>
  <si>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</si>
  <si>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</si>
  <si>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</si>
  <si>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</si>
  <si>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</si>
  <si>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</si>
  <si>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</si>
  <si>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</si>
  <si>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</si>
  <si>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</si>
  <si>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</si>
  <si>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</si>
  <si>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</si>
  <si>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</si>
  <si>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</si>
  <si>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</si>
  <si>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</si>
  <si>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</si>
  <si>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</si>
  <si>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</si>
  <si>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</si>
  <si>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</si>
  <si>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</si>
  <si>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</si>
  <si>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</si>
  <si>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</si>
  <si>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</si>
  <si>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</si>
  <si>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</si>
  <si>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</si>
  <si>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</si>
  <si>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</si>
  <si>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</si>
  <si>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</si>
  <si>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</si>
  <si>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</si>
  <si>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</si>
  <si>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</si>
  <si>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</si>
  <si>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</si>
  <si>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</si>
  <si>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</si>
  <si>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</si>
  <si>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</si>
  <si>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</si>
  <si>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</si>
  <si>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</si>
  <si>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</si>
  <si>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</si>
  <si>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</si>
  <si>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</si>
  <si>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</si>
  <si>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</si>
  <si>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</si>
  <si>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</si>
  <si>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</si>
  <si>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</si>
  <si>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</si>
  <si>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</si>
  <si>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</si>
  <si>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</si>
  <si>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</si>
  <si>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</si>
  <si>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</si>
  <si>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</si>
  <si>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</si>
  <si>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</si>
  <si>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</si>
  <si>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</si>
  <si>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</si>
  <si>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</si>
  <si>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</si>
  <si>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</si>
  <si>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</si>
  <si>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</si>
  <si>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</si>
  <si>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</si>
  <si>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</si>
  <si>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</si>
  <si>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</si>
  <si>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</si>
  <si>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</si>
  <si>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</si>
  <si>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</si>
  <si>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</si>
  <si>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</si>
  <si>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</si>
  <si>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</si>
  <si>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</si>
  <si>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</si>
  <si>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</si>
  <si>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</si>
  <si>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</si>
  <si>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</si>
  <si>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</si>
  <si>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</si>
  <si>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</si>
  <si>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</si>
  <si>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</si>
  <si>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</si>
  <si>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</si>
  <si>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</si>
  <si>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</si>
  <si>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</si>
  <si>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</si>
  <si>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</si>
  <si>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</si>
  <si>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</si>
  <si>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</si>
  <si>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</si>
  <si>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</si>
  <si>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</si>
  <si>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</si>
  <si>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</si>
  <si>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</si>
  <si>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</si>
  <si>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</si>
  <si>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</si>
  <si>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</si>
  <si>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</si>
  <si>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</si>
  <si>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</si>
  <si>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</si>
  <si>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</si>
  <si>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</si>
  <si>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</si>
  <si>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</si>
  <si>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</si>
  <si>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</si>
  <si>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</si>
  <si>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</si>
  <si>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</si>
  <si>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</si>
  <si>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</si>
  <si>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</si>
  <si>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</si>
  <si>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</si>
  <si>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</si>
  <si>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</si>
  <si>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</si>
  <si>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</si>
  <si>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</si>
  <si>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</si>
  <si>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</si>
  <si>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</si>
  <si>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</si>
  <si>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</si>
  <si>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</si>
  <si>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</si>
  <si>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</si>
  <si>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</si>
  <si>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</si>
  <si>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</si>
  <si>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</si>
  <si>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</si>
  <si>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</si>
  <si>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</si>
  <si>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</si>
  <si>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</si>
  <si>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</si>
  <si>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</si>
  <si>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</si>
  <si>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</si>
  <si>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</si>
  <si>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</si>
  <si>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</si>
  <si>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</si>
  <si>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</si>
  <si>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</si>
  <si>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</si>
  <si>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</si>
  <si>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</si>
  <si>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</si>
  <si>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</si>
  <si>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</si>
  <si>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</si>
  <si>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</si>
  <si>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</si>
  <si>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</si>
  <si>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</si>
  <si>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</si>
  <si>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</si>
  <si>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</si>
  <si>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</si>
  <si>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</si>
  <si>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</si>
  <si>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</si>
  <si>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</si>
  <si>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</si>
  <si>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</si>
  <si>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</si>
  <si>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</si>
  <si>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</si>
  <si>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</si>
  <si>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</si>
  <si>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</si>
  <si>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</si>
  <si>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</si>
  <si>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</si>
  <si>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</si>
  <si>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</si>
  <si>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</si>
  <si>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</si>
  <si>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</si>
  <si>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</si>
  <si>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</si>
  <si>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</si>
  <si>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</si>
  <si>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</si>
  <si>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</si>
  <si>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</si>
  <si>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</si>
  <si>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</si>
  <si>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</si>
  <si>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</si>
  <si>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</si>
  <si>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</si>
  <si>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</si>
  <si>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</si>
  <si>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</si>
  <si>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</si>
  <si>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</si>
  <si>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</si>
  <si>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</si>
  <si>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</si>
  <si>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</si>
  <si>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</si>
  <si>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</si>
  <si>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</si>
  <si>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</si>
  <si>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</si>
  <si>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</si>
  <si>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</si>
  <si>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</si>
  <si>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</si>
  <si>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</si>
  <si>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</si>
  <si>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</si>
  <si>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</si>
  <si>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</si>
  <si>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</si>
  <si>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</si>
  <si>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</si>
  <si>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</si>
  <si>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</si>
  <si>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</si>
  <si>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</si>
  <si>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</si>
  <si>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</si>
  <si>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</si>
  <si>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</si>
  <si>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</si>
  <si>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</si>
  <si>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</si>
  <si>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</si>
  <si>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</si>
  <si>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</si>
  <si>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</si>
  <si>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</si>
  <si>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</si>
  <si>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</si>
  <si>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</si>
  <si>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</si>
  <si>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</si>
  <si>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</si>
  <si>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</si>
  <si>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</si>
  <si>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</si>
  <si>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</si>
  <si>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</si>
  <si>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</si>
  <si>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</si>
  <si>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</si>
  <si>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</si>
  <si>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</si>
  <si>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</si>
  <si>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</si>
  <si>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</si>
  <si>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</si>
  <si>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</si>
  <si>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</si>
  <si>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</si>
  <si>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</si>
  <si>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</si>
  <si>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</si>
  <si>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</si>
  <si>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</si>
  <si>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</si>
  <si>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</si>
  <si>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</si>
  <si>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</si>
  <si>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</si>
  <si>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</si>
  <si>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</si>
  <si>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</si>
  <si>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</si>
  <si>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</si>
  <si>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</si>
  <si>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</si>
  <si>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</si>
  <si>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</si>
  <si>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</si>
  <si>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</si>
  <si>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</si>
  <si>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</si>
  <si>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</si>
  <si>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</si>
  <si>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</si>
  <si>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</si>
  <si>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</si>
  <si>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</si>
  <si>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</si>
  <si>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</si>
  <si>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</si>
  <si>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</si>
  <si>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</si>
  <si>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</si>
  <si>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</si>
  <si>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</si>
  <si>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</si>
  <si>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</si>
  <si>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</si>
  <si>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</si>
  <si>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</si>
  <si>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</si>
  <si>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</si>
  <si>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</si>
  <si>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</si>
  <si>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</si>
  <si>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</si>
  <si>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</si>
  <si>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</si>
  <si>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</si>
  <si>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</si>
  <si>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</si>
  <si>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</si>
  <si>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</si>
  <si>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</si>
  <si>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</si>
  <si>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</si>
  <si>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</si>
  <si>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</si>
  <si>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</si>
  <si>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</si>
  <si>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</si>
  <si>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</si>
  <si>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</si>
  <si>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</si>
  <si>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</si>
  <si>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</si>
  <si>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</si>
  <si>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</si>
  <si>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</si>
  <si>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</si>
  <si>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</si>
  <si>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</si>
  <si>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</si>
  <si>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</si>
  <si>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</si>
  <si>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</si>
  <si>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</si>
  <si>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</si>
  <si>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</si>
  <si>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</si>
  <si>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</si>
  <si>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</si>
  <si>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</si>
  <si>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</si>
  <si>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</si>
  <si>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</si>
  <si>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</si>
  <si>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</si>
  <si>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</si>
  <si>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</si>
  <si>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</si>
  <si>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</si>
  <si>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</si>
  <si>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</si>
  <si>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</si>
  <si>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</si>
  <si>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</si>
  <si>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</si>
  <si>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</si>
  <si>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</si>
  <si>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</si>
  <si>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</si>
  <si>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</si>
  <si>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</si>
  <si>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</si>
  <si>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</si>
  <si>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</si>
  <si>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</si>
  <si>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</si>
  <si>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</si>
  <si>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</si>
  <si>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</si>
  <si>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</si>
  <si>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</si>
  <si>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</si>
  <si>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</si>
  <si>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</si>
  <si>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</si>
  <si>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</si>
  <si>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</si>
  <si>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</si>
  <si>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</si>
  <si>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</si>
  <si>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</si>
  <si>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</si>
  <si>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</si>
  <si>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</si>
  <si>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</si>
  <si>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</si>
  <si>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</si>
  <si>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</si>
  <si>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</si>
  <si>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</si>
  <si>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</si>
  <si>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</si>
  <si>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</si>
  <si>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</si>
  <si>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</si>
  <si>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</si>
  <si>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</si>
  <si>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</si>
  <si>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</si>
  <si>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</si>
  <si>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</si>
  <si>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</si>
  <si>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</si>
  <si>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</si>
  <si>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</si>
  <si>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</si>
  <si>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</si>
  <si>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</si>
  <si>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</si>
  <si>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</si>
  <si>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</si>
  <si>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</si>
  <si>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</si>
  <si>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</si>
  <si>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</si>
  <si>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</si>
  <si>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</si>
  <si>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</si>
  <si>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</si>
  <si>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</si>
  <si>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</si>
  <si>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</si>
  <si>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</si>
  <si>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</si>
  <si>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</si>
  <si>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</si>
  <si>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</si>
  <si>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</si>
  <si>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</si>
  <si>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</si>
  <si>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</si>
  <si>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</si>
  <si>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</si>
  <si>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</si>
  <si>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</si>
  <si>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</si>
  <si>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</si>
  <si>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</si>
  <si>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</si>
  <si>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</si>
  <si>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</si>
  <si>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</si>
  <si>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</si>
  <si>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</si>
  <si>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</si>
  <si>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</si>
  <si>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</si>
  <si>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</si>
  <si>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</si>
  <si>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</si>
  <si>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</si>
  <si>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</si>
  <si>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</si>
  <si>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</si>
  <si>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</si>
  <si>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</si>
  <si>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</si>
  <si>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</si>
  <si>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</si>
  <si>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</si>
  <si>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</si>
  <si>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</si>
  <si>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</si>
  <si>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</si>
  <si>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</si>
  <si>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</si>
  <si>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</si>
  <si>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</si>
  <si>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</si>
  <si>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</si>
  <si>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</si>
  <si>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</si>
  <si>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</si>
  <si>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</si>
  <si>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</si>
  <si>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</si>
  <si>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</si>
  <si>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</si>
  <si>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</si>
  <si>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</si>
  <si>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</si>
  <si>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</si>
  <si>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</si>
  <si>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</si>
  <si>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</si>
  <si>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</si>
  <si>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</si>
  <si>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</si>
  <si>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</si>
  <si>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</si>
  <si>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</si>
  <si>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</si>
  <si>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</si>
  <si>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</si>
  <si>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</si>
  <si>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</si>
  <si>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</si>
  <si>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</si>
  <si>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</si>
  <si>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</si>
  <si>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</si>
  <si>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</si>
  <si>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</si>
  <si>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</si>
  <si>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</si>
  <si>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</si>
  <si>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</si>
  <si>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</si>
  <si>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</si>
  <si>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</si>
  <si>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</si>
  <si>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</si>
  <si>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</si>
  <si>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</si>
  <si>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</si>
  <si>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</si>
  <si>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</si>
  <si>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</si>
  <si>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</si>
  <si>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</si>
  <si>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</si>
  <si>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</si>
  <si>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</si>
  <si>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</si>
  <si>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</si>
  <si>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</si>
  <si>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</si>
  <si>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</si>
  <si>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</si>
  <si>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</si>
  <si>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</si>
  <si>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</si>
  <si>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</si>
  <si>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</si>
  <si>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</si>
  <si>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</si>
  <si>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</si>
  <si>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</si>
  <si>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</si>
  <si>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</si>
  <si>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</si>
  <si>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</si>
  <si>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</si>
  <si>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</si>
  <si>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</si>
  <si>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</si>
  <si>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</si>
  <si>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</si>
  <si>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</si>
  <si>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</si>
  <si>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</si>
  <si>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</si>
  <si>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</si>
  <si>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</si>
  <si>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</si>
  <si>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</si>
  <si>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</si>
  <si>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</si>
  <si>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</si>
  <si>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</si>
  <si>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</si>
  <si>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</si>
  <si>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</si>
  <si>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</si>
  <si>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</si>
  <si>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</si>
  <si>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</si>
  <si>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</si>
  <si>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</si>
  <si>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</si>
  <si>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</si>
  <si>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</si>
  <si>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</si>
  <si>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</si>
  <si>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</si>
  <si>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</si>
  <si>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</si>
  <si>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</si>
  <si>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</si>
  <si>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</si>
  <si>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</si>
  <si>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</si>
  <si>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</si>
  <si>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</si>
  <si>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</si>
  <si>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</si>
  <si>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</si>
  <si>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</si>
  <si>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</si>
  <si>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</si>
  <si>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</si>
  <si>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</si>
  <si>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</si>
  <si>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</si>
  <si>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</si>
  <si>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</si>
  <si>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</si>
  <si>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</si>
  <si>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</si>
  <si>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</si>
  <si>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</si>
  <si>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</si>
  <si>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</si>
  <si>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</si>
  <si>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</si>
  <si>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</si>
  <si>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</si>
  <si>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</si>
  <si>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</si>
  <si>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</si>
  <si>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</si>
  <si>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</si>
  <si>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</si>
  <si>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</si>
  <si>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</si>
  <si>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</si>
  <si>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</si>
  <si>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</si>
  <si>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</si>
  <si>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</si>
  <si>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</si>
  <si>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</si>
  <si>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</si>
  <si>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</si>
  <si>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</si>
  <si>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</si>
  <si>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</si>
  <si>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</si>
  <si>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</si>
  <si>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</si>
  <si>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</si>
  <si>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</si>
  <si>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</si>
  <si>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</si>
  <si>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</si>
  <si>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</si>
  <si>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</si>
  <si>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</si>
  <si>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</si>
  <si>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</si>
  <si>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</si>
  <si>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</si>
  <si>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</si>
  <si>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</si>
  <si>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</si>
  <si>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</si>
  <si>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</si>
  <si>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</si>
  <si>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</si>
  <si>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</si>
  <si>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</si>
  <si>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</si>
  <si>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</si>
  <si>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</si>
  <si>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</si>
  <si>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</si>
  <si>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</si>
  <si>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</si>
  <si>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</si>
  <si>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</si>
  <si>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</si>
  <si>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</si>
  <si>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</si>
  <si>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</si>
  <si>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</si>
  <si>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</si>
  <si>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</si>
  <si>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</si>
  <si>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</si>
  <si>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</si>
  <si>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</si>
  <si>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</si>
  <si>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</si>
  <si>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</si>
  <si>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</si>
  <si>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</si>
  <si>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</si>
  <si>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</si>
  <si>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</si>
  <si>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</si>
  <si>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</si>
  <si>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</si>
  <si>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</si>
  <si>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</si>
  <si>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</si>
  <si>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</si>
  <si>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</si>
  <si>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</si>
  <si>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</si>
  <si>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</si>
  <si>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</si>
  <si>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</si>
  <si>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</si>
  <si>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</si>
  <si>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</si>
  <si>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</si>
  <si>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</si>
  <si>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</si>
  <si>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</si>
  <si>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</si>
  <si>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</si>
  <si>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</si>
  <si>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</si>
  <si>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</si>
  <si>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</si>
  <si>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</si>
  <si>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</si>
  <si>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</si>
  <si>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</si>
  <si>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</si>
  <si>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</si>
  <si>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</si>
  <si>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</si>
  <si>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</si>
  <si>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</si>
  <si>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</si>
  <si>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</si>
  <si>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</si>
  <si>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</si>
  <si>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</si>
  <si>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</si>
  <si>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</si>
  <si>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</si>
  <si>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</si>
  <si>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</si>
  <si>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</si>
  <si>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</si>
  <si>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</si>
  <si>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</si>
  <si>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</si>
  <si>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</si>
  <si>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</si>
  <si>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</si>
  <si>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</si>
  <si>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</si>
  <si>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</si>
  <si>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</si>
  <si>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</si>
  <si>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</si>
  <si>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</si>
  <si>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</si>
  <si>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</si>
  <si>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</si>
  <si>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</si>
  <si>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</si>
  <si>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</si>
  <si>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</si>
  <si>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</si>
  <si>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</si>
  <si>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</si>
  <si>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</si>
  <si>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</si>
  <si>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</si>
  <si>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</si>
  <si>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</si>
  <si>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</si>
  <si>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</si>
  <si>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</si>
  <si>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</si>
  <si>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</si>
  <si>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</si>
  <si>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</si>
  <si>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</si>
  <si>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</si>
  <si>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</si>
  <si>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</si>
  <si>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</si>
  <si>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</si>
  <si>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</si>
  <si>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</si>
  <si>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</si>
  <si>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</si>
  <si>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</si>
  <si>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</si>
  <si>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</si>
  <si>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</si>
  <si>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</si>
  <si>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</si>
  <si>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</si>
  <si>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</si>
  <si>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</si>
  <si>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</si>
  <si>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</si>
  <si>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</si>
  <si>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</si>
  <si>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</si>
  <si>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</si>
  <si>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</si>
  <si>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</si>
  <si>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</si>
  <si>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</si>
  <si>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</si>
  <si>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</si>
  <si>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</si>
  <si>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</si>
  <si>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</si>
  <si>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</si>
  <si>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</si>
  <si>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</si>
  <si>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</si>
  <si>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</si>
  <si>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</si>
  <si>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</si>
  <si>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</si>
  <si>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</si>
  <si>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</si>
  <si>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</si>
  <si>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</si>
  <si>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</si>
  <si>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</si>
  <si>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</si>
  <si>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</si>
  <si>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</si>
  <si>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</si>
  <si>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</si>
  <si>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</si>
  <si>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</si>
  <si>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</si>
  <si>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</si>
  <si>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</si>
  <si>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</si>
  <si>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</si>
  <si>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</si>
  <si>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</si>
  <si>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</si>
  <si>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</si>
  <si>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</si>
  <si>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</si>
  <si>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</si>
  <si>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</si>
  <si>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</si>
  <si>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</si>
  <si>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</si>
  <si>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</si>
  <si>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</si>
  <si>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</si>
  <si>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</si>
  <si>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</si>
  <si>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</si>
  <si>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</si>
  <si>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</si>
  <si>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</si>
  <si>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</si>
  <si>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</si>
  <si>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</si>
  <si>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</si>
  <si>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</si>
  <si>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</si>
  <si>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</si>
  <si>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</si>
  <si>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</si>
  <si>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</si>
  <si>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</si>
  <si>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</si>
  <si>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</si>
  <si>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</si>
  <si>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</si>
  <si>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</si>
  <si>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</si>
  <si>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</si>
  <si>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</si>
  <si>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</si>
  <si>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</si>
  <si>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</si>
  <si>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</si>
  <si>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</si>
  <si>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</si>
  <si>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</si>
  <si>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</si>
  <si>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</si>
  <si>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</si>
  <si>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</si>
  <si>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</si>
  <si>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</si>
  <si>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</si>
  <si>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</si>
  <si>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</si>
  <si>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</si>
  <si>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</si>
  <si>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</si>
  <si>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</si>
  <si>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</si>
  <si>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</si>
  <si>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</si>
  <si>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</si>
  <si>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</si>
  <si>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</si>
  <si>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</si>
  <si>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</si>
  <si>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</si>
  <si>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</si>
  <si>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</si>
  <si>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</si>
  <si>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</si>
  <si>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</si>
  <si>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</si>
  <si>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</si>
  <si>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</si>
  <si>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</si>
  <si>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</si>
  <si>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</si>
  <si>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</si>
  <si>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</si>
  <si>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</si>
  <si>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</si>
  <si>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</si>
  <si>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</si>
  <si>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</si>
  <si>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</si>
  <si>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</si>
  <si>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</si>
  <si>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</si>
  <si>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</si>
  <si>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</si>
  <si>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</si>
  <si>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</si>
  <si>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</si>
  <si>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</si>
  <si>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</si>
  <si>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</si>
  <si>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</si>
  <si>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</si>
  <si>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</si>
  <si>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</si>
  <si>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</si>
  <si>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</si>
  <si>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</si>
  <si>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</si>
  <si>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</si>
  <si>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</si>
  <si>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</si>
  <si>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</si>
  <si>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</si>
  <si>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</si>
  <si>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</si>
  <si>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</si>
  <si>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</si>
  <si>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</si>
  <si>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</si>
  <si>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</si>
  <si>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</si>
  <si>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</si>
  <si>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</si>
  <si>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</si>
  <si>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</si>
  <si>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</si>
  <si>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</si>
  <si>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</si>
  <si>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</si>
  <si>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</si>
  <si>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</si>
  <si>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</si>
  <si>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</si>
  <si>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</si>
  <si>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</si>
  <si>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</si>
  <si>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</si>
  <si>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</si>
  <si>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</si>
  <si>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</si>
  <si>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</si>
  <si>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</si>
  <si>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</si>
  <si>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</si>
  <si>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</si>
  <si>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</si>
  <si>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</si>
  <si>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</si>
  <si>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</si>
  <si>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</si>
  <si>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</si>
  <si>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</si>
  <si>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</si>
  <si>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</si>
  <si>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</si>
  <si>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</si>
  <si>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</si>
  <si>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</si>
  <si>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</si>
  <si>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</si>
  <si>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</si>
  <si>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</si>
  <si>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</si>
  <si>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</si>
  <si>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</si>
  <si>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</si>
  <si>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</si>
  <si>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</si>
  <si>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</si>
  <si>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</si>
  <si>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</si>
  <si>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</si>
  <si>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</si>
  <si>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</si>
  <si>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</si>
  <si>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</si>
  <si>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</si>
  <si>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</si>
  <si>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</si>
  <si>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</si>
  <si>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</si>
  <si>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</si>
  <si>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</si>
  <si>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</si>
  <si>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</si>
  <si>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</si>
  <si>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</si>
  <si>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</si>
  <si>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</si>
  <si>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</si>
  <si>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</si>
  <si>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</si>
  <si>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</si>
  <si>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</si>
  <si>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</si>
  <si>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</si>
  <si>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</si>
  <si>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</si>
  <si>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</si>
  <si>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</si>
  <si>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</si>
  <si>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</si>
  <si>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</si>
  <si>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</si>
  <si>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</si>
  <si>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</si>
  <si>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</si>
  <si>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</si>
  <si>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</si>
  <si>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</si>
  <si>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</si>
  <si>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</si>
  <si>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</si>
  <si>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</si>
  <si>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</si>
  <si>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</si>
  <si>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</si>
  <si>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</si>
  <si>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</si>
  <si>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</si>
  <si>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</si>
  <si>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</si>
  <si>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</si>
  <si>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</si>
  <si>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</si>
  <si>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</si>
  <si>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</si>
  <si>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</si>
  <si>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</si>
  <si>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</si>
  <si>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</si>
  <si>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</si>
  <si>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</si>
  <si>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</si>
  <si>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</si>
  <si>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</si>
  <si>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</si>
  <si>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</si>
  <si>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</si>
  <si>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</si>
  <si>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</si>
  <si>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</si>
  <si>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</si>
  <si>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</si>
  <si>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</si>
  <si>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</si>
  <si>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</si>
  <si>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</si>
  <si>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</si>
  <si>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</si>
  <si>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</si>
  <si>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</si>
  <si>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</si>
  <si>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</si>
  <si>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</si>
  <si>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</si>
  <si>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</si>
  <si>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</si>
  <si>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</si>
  <si>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</si>
  <si>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</si>
  <si>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</si>
  <si>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</si>
  <si>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</si>
  <si>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</si>
  <si>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</si>
  <si>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</si>
  <si>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</si>
  <si>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</si>
  <si>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</si>
  <si>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</si>
  <si>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</si>
  <si>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</si>
  <si>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</si>
  <si>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</si>
  <si>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</si>
  <si>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</si>
  <si>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</si>
  <si>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</si>
  <si>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</si>
  <si>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</si>
  <si>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</si>
  <si>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</si>
  <si>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</si>
  <si>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</si>
  <si>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</si>
  <si>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</si>
  <si>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</si>
  <si>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</si>
  <si>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</si>
  <si>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</si>
  <si>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</si>
  <si>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</si>
  <si>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</si>
  <si>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</si>
  <si>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</si>
  <si>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</si>
  <si>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</si>
  <si>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</si>
  <si>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</si>
  <si>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</si>
  <si>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</si>
  <si>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</si>
  <si>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</si>
  <si>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</si>
  <si>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</si>
  <si>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</si>
  <si>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</si>
  <si>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</si>
  <si>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</si>
  <si>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</si>
  <si>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</si>
  <si>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</si>
  <si>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</si>
  <si>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</si>
  <si>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</si>
  <si>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</si>
  <si>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</si>
  <si>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</si>
  <si>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</si>
  <si>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</si>
  <si>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</si>
  <si>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</si>
  <si>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</si>
  <si>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</si>
  <si>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</si>
  <si>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</si>
  <si>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</si>
  <si>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</si>
  <si>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</si>
  <si>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</si>
  <si>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</si>
  <si>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</si>
  <si>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</si>
  <si>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</si>
  <si>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</si>
  <si>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</si>
  <si>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</si>
  <si>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</si>
  <si>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</si>
  <si>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</si>
  <si>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</si>
  <si>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</si>
  <si>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</si>
  <si>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</si>
  <si>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</si>
  <si>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</si>
  <si>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</si>
  <si>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</si>
  <si>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</si>
  <si>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</si>
  <si>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</si>
  <si>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</si>
  <si>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</si>
  <si>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</si>
  <si>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</si>
  <si>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</si>
  <si>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</si>
  <si>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</si>
  <si>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</si>
  <si>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</si>
  <si>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</si>
  <si>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</si>
  <si>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</si>
  <si>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</si>
  <si>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</si>
  <si>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</si>
  <si>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</si>
  <si>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</si>
  <si>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</si>
  <si>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</si>
  <si>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</si>
  <si>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</si>
  <si>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</si>
  <si>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</si>
  <si>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</si>
  <si>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</si>
  <si>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</si>
  <si>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</si>
  <si>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</si>
  <si>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</si>
  <si>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</si>
  <si>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</si>
  <si>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</si>
  <si>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</si>
  <si>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</si>
  <si>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</si>
  <si>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</si>
  <si>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</si>
  <si>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</si>
  <si>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</si>
  <si>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</si>
  <si>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</si>
  <si>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</si>
  <si>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</si>
  <si>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</si>
  <si>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</si>
  <si>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</si>
  <si>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</si>
  <si>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</si>
  <si>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</si>
  <si>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</si>
  <si>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</si>
  <si>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</si>
  <si>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</si>
  <si>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</si>
  <si>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</si>
  <si>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</si>
  <si>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</si>
  <si>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</si>
  <si>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</si>
  <si>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</si>
  <si>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</si>
  <si>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</si>
  <si>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</si>
  <si>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</si>
  <si>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</si>
  <si>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</si>
  <si>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</si>
  <si>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</si>
  <si>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</si>
  <si>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</si>
  <si>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</si>
  <si>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</si>
  <si>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</si>
  <si>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</si>
  <si>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</si>
  <si>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</si>
  <si>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</si>
  <si>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</si>
  <si>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</si>
  <si>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</si>
  <si>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</si>
  <si>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</si>
  <si>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</si>
  <si>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</si>
  <si>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</si>
  <si>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</si>
  <si>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</si>
  <si>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</si>
  <si>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</si>
  <si>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</si>
  <si>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</si>
  <si>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</si>
  <si>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</si>
  <si>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</si>
  <si>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</si>
  <si>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</si>
  <si>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</si>
  <si>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</si>
  <si>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</si>
  <si>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</si>
  <si>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</si>
  <si>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</si>
  <si>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</si>
  <si>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</si>
  <si>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</si>
  <si>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</si>
  <si>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</si>
  <si>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</si>
  <si>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</si>
  <si>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</si>
  <si>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</si>
  <si>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</si>
  <si>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</si>
  <si>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</si>
  <si>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</si>
  <si>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</si>
  <si>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</si>
  <si>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</si>
  <si>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</si>
  <si>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</si>
  <si>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</si>
  <si>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</si>
  <si>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</si>
  <si>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</si>
  <si>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</si>
  <si>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</si>
  <si>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</si>
  <si>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</si>
  <si>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</si>
  <si>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</si>
  <si>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</si>
  <si>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</si>
  <si>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</si>
  <si>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</si>
  <si>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</si>
  <si>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</si>
  <si>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</si>
  <si>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</si>
  <si>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</si>
  <si>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</si>
  <si>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</si>
  <si>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</si>
  <si>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</si>
  <si>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</si>
  <si>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</si>
  <si>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</si>
  <si>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</si>
  <si>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</si>
  <si>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</si>
  <si>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</si>
  <si>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</si>
  <si>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</si>
  <si>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</si>
  <si>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</si>
  <si>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</si>
  <si>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</si>
  <si>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</si>
  <si>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</si>
  <si>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</si>
  <si>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</si>
  <si>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</si>
  <si>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</si>
  <si>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</si>
  <si>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</si>
  <si>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</si>
  <si>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</si>
  <si>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</si>
  <si>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</si>
  <si>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</si>
  <si>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</si>
  <si>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</si>
  <si>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</si>
  <si>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</si>
  <si>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</si>
  <si>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</si>
  <si>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</si>
  <si>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</si>
  <si>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</si>
  <si>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</si>
  <si>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</si>
  <si>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</si>
  <si>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</si>
  <si>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</si>
  <si>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</si>
  <si>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</si>
  <si>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</si>
  <si>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</si>
  <si>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</si>
  <si>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</si>
  <si>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</si>
  <si>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</si>
  <si>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</si>
  <si>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</si>
  <si>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</si>
  <si>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</si>
  <si>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</si>
  <si>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</si>
  <si>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</si>
  <si>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</si>
  <si>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</si>
  <si>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</si>
  <si>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</si>
  <si>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</si>
  <si>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</si>
  <si>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</si>
  <si>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</si>
  <si>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</si>
  <si>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</si>
  <si>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</si>
  <si>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</si>
  <si>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</si>
  <si>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</si>
  <si>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</si>
  <si>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</si>
  <si>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</si>
  <si>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</si>
  <si>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</si>
  <si>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</si>
  <si>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</si>
  <si>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</si>
  <si>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</si>
  <si>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</si>
  <si>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</si>
  <si>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</si>
  <si>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</si>
  <si>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</si>
  <si>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</si>
  <si>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</si>
  <si>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</si>
  <si>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</si>
  <si>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</si>
  <si>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</si>
  <si>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</si>
  <si>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</si>
  <si>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</si>
  <si>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</si>
  <si>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</si>
  <si>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</si>
  <si>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</si>
  <si>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</si>
  <si>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</si>
  <si>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</si>
  <si>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</si>
  <si>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</si>
  <si>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</si>
  <si>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</si>
  <si>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</si>
  <si>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</si>
  <si>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</si>
  <si>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</si>
  <si>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</si>
  <si>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</si>
  <si>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</si>
  <si>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</si>
  <si>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</si>
  <si>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</si>
  <si>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</si>
  <si>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</si>
  <si>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</si>
  <si>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</si>
  <si>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</si>
  <si>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</si>
  <si>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</si>
  <si>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</si>
  <si>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</si>
  <si>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</si>
  <si>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</si>
  <si>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</si>
  <si>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</si>
  <si>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</si>
  <si>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</si>
  <si>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</si>
  <si>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</si>
  <si>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</si>
  <si>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</si>
  <si>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</si>
  <si>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</si>
  <si>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</si>
  <si>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</si>
  <si>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</si>
  <si>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</si>
  <si>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</si>
  <si>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</si>
  <si>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</si>
  <si>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</si>
  <si>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</si>
  <si>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</si>
  <si>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</si>
  <si>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</si>
  <si>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</si>
  <si>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</si>
  <si>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</si>
  <si>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</si>
  <si>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</si>
  <si>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</si>
  <si>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</si>
  <si>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</si>
  <si>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</si>
  <si>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</si>
  <si>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</si>
  <si>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</si>
  <si>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</si>
  <si>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</si>
  <si>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</si>
  <si>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</si>
  <si>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</si>
  <si>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</si>
  <si>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</si>
  <si>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</si>
  <si>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</si>
  <si>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</si>
  <si>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</si>
  <si>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</si>
  <si>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</si>
  <si>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</si>
  <si>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</si>
  <si>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</si>
  <si>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</si>
  <si>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</si>
  <si>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</si>
  <si>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</si>
  <si>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</si>
  <si>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</si>
  <si>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</si>
  <si>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</si>
  <si>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</si>
  <si>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</si>
  <si>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</si>
  <si>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</si>
  <si>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</si>
  <si>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</si>
  <si>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</si>
  <si>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</si>
  <si>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</si>
  <si>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</si>
  <si>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</si>
  <si>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</si>
  <si>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</si>
  <si>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</si>
  <si>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</si>
  <si>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</si>
  <si>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</si>
  <si>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</si>
  <si>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</si>
  <si>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</si>
  <si>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</si>
  <si>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</si>
  <si>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</si>
  <si>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</si>
  <si>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</si>
  <si>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</si>
  <si>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</si>
  <si>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</si>
  <si>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</si>
  <si>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</si>
  <si>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</si>
  <si>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</si>
  <si>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</si>
  <si>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</si>
  <si>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</si>
  <si>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</si>
  <si>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</si>
  <si>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</si>
  <si>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</si>
  <si>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</si>
  <si>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</si>
  <si>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</si>
  <si>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</si>
  <si>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</si>
  <si>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</si>
  <si>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</si>
  <si>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</si>
  <si>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</si>
  <si>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</si>
  <si>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</si>
  <si>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</si>
  <si>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</si>
  <si>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</si>
  <si>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</si>
  <si>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</si>
  <si>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</si>
  <si>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</si>
  <si>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</si>
  <si>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</si>
  <si>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</si>
  <si>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</si>
  <si>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</si>
  <si>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</si>
  <si>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</si>
  <si>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</si>
  <si>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</si>
  <si>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</si>
  <si>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</si>
  <si>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</si>
  <si>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</si>
  <si>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</si>
  <si>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</si>
  <si>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</si>
  <si>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</si>
  <si>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</si>
  <si>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</si>
  <si>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</si>
  <si>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</si>
  <si>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</si>
  <si>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</si>
  <si>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</si>
  <si>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</si>
  <si>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</si>
  <si>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</si>
  <si>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</si>
  <si>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</si>
  <si>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</si>
  <si>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</si>
  <si>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</si>
  <si>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</si>
  <si>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</si>
  <si>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</si>
  <si>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</si>
  <si>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</si>
  <si>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</si>
  <si>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</si>
  <si>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</si>
  <si>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</si>
  <si>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</si>
  <si>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</si>
  <si>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</si>
  <si>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</si>
  <si>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</si>
  <si>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</si>
  <si>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</si>
  <si>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</si>
  <si>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</si>
  <si>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</si>
  <si>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</si>
  <si>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</si>
  <si>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</si>
  <si>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</si>
  <si>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</si>
  <si>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</si>
  <si>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</si>
  <si>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</si>
  <si>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</si>
  <si>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</si>
  <si>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</si>
  <si>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</si>
  <si>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</si>
  <si>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</si>
  <si>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</si>
  <si>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</si>
  <si>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</si>
  <si>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</si>
  <si>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</si>
  <si>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</si>
  <si>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</si>
  <si>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</si>
  <si>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</si>
  <si>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</si>
  <si>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</si>
  <si>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</si>
  <si>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</si>
  <si>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</si>
  <si>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</si>
  <si>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</si>
  <si>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</si>
  <si>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</si>
  <si>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</si>
  <si>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</si>
  <si>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</si>
  <si>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</si>
  <si>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</si>
  <si>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</si>
  <si>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</si>
  <si>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</si>
  <si>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</si>
  <si>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</si>
  <si>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</si>
  <si>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</si>
  <si>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</si>
  <si>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</si>
  <si>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</si>
  <si>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</si>
  <si>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</si>
  <si>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</si>
  <si>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</si>
  <si>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</si>
  <si>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</si>
  <si>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</si>
  <si>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</si>
  <si>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</si>
  <si>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</si>
  <si>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</si>
  <si>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</si>
  <si>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</si>
  <si>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</si>
  <si>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</si>
  <si>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</si>
  <si>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</si>
  <si>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</si>
  <si>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</si>
  <si>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</si>
  <si>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</si>
  <si>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</si>
  <si>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</si>
  <si>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</si>
  <si>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</si>
  <si>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</si>
  <si>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</si>
  <si>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</si>
  <si>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</si>
  <si>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</si>
  <si>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</si>
  <si>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</si>
  <si>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</si>
  <si>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</si>
  <si>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</si>
  <si>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</si>
  <si>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</si>
  <si>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</si>
  <si>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</si>
  <si>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</si>
  <si>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</si>
  <si>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</si>
  <si>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</si>
  <si>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</si>
  <si>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</si>
  <si>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</si>
  <si>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</si>
  <si>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</si>
  <si>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</si>
  <si>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</si>
  <si>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</si>
  <si>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</si>
  <si>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</si>
  <si>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</si>
  <si>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</si>
  <si>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</si>
  <si>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</si>
  <si>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</si>
  <si>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</si>
  <si>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</si>
  <si>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</si>
  <si>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</si>
  <si>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</si>
  <si>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</si>
  <si>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</si>
  <si>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</si>
  <si>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</si>
  <si>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</si>
  <si>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</si>
  <si>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</si>
  <si>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</si>
  <si>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</si>
  <si>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</si>
  <si>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</si>
  <si>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</si>
  <si>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</si>
  <si>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</si>
  <si>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</si>
  <si>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</si>
  <si>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</si>
  <si>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</si>
  <si>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</si>
  <si>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</si>
  <si>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</si>
  <si>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</si>
  <si>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</si>
  <si>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</si>
  <si>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</si>
  <si>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</si>
  <si>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</si>
  <si>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</si>
  <si>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</si>
  <si>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</si>
  <si>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</si>
  <si>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</si>
  <si>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</si>
  <si>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</si>
  <si>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</si>
  <si>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</si>
  <si>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</si>
  <si>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</si>
  <si>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</si>
  <si>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</si>
  <si>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</si>
  <si>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</si>
  <si>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</si>
  <si>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</si>
  <si>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</si>
  <si>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</si>
  <si>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</si>
  <si>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</si>
  <si>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</si>
  <si>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</si>
  <si>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</si>
  <si>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</si>
  <si>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</si>
  <si>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</si>
  <si>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</si>
  <si>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</si>
  <si>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</si>
  <si>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</si>
  <si>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</si>
  <si>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</si>
  <si>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</si>
  <si>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</si>
  <si>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</si>
  <si>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</si>
  <si>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</si>
  <si>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</si>
  <si>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</si>
  <si>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</si>
  <si>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</si>
  <si>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</si>
  <si>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</si>
  <si>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</si>
  <si>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</si>
  <si>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</si>
  <si>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</si>
  <si>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</si>
  <si>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</si>
  <si>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</si>
  <si>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</si>
  <si>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</si>
  <si>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</si>
  <si>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</si>
  <si>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</si>
  <si>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</si>
  <si>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</si>
  <si>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</si>
  <si>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</si>
  <si>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</si>
  <si>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</si>
  <si>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</si>
  <si>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</si>
  <si>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</si>
  <si>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</si>
  <si>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</si>
  <si>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</si>
  <si>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</si>
  <si>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</si>
  <si>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</si>
  <si>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</si>
  <si>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</si>
  <si>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</si>
  <si>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</si>
  <si>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</si>
  <si>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</si>
  <si>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</si>
  <si>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</si>
  <si>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</si>
  <si>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</si>
  <si>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</si>
  <si>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</si>
  <si>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</si>
  <si>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</si>
  <si>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</si>
  <si>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</si>
  <si>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</si>
  <si>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</si>
  <si>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</si>
  <si>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</si>
  <si>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</si>
  <si>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</si>
  <si>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</si>
  <si>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</si>
  <si>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</si>
  <si>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</si>
  <si>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</si>
  <si>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</si>
  <si>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</si>
  <si>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</si>
  <si>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</si>
  <si>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</si>
  <si>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</si>
  <si>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</si>
  <si>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</si>
  <si>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</si>
  <si>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</si>
  <si>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</si>
  <si>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</si>
  <si>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</si>
  <si>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</si>
  <si>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</si>
  <si>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</si>
  <si>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</si>
  <si>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</si>
  <si>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</si>
  <si>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</si>
  <si>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</si>
  <si>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</si>
  <si>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</si>
  <si>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</si>
  <si>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</si>
  <si>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</si>
  <si>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</si>
  <si>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</si>
  <si>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</si>
  <si>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</si>
  <si>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</si>
  <si>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</si>
  <si>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</si>
  <si>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</si>
  <si>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</si>
  <si>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</si>
  <si>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</si>
  <si>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</si>
  <si>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</si>
  <si>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</si>
  <si>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</si>
  <si>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</si>
  <si>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</si>
  <si>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</si>
  <si>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</si>
  <si>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</si>
  <si>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</si>
  <si>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</si>
  <si>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</si>
  <si>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</si>
  <si>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</si>
  <si>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</si>
  <si>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</si>
  <si>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</si>
  <si>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</si>
  <si>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</si>
  <si>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</si>
  <si>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</si>
  <si>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</si>
  <si>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</si>
  <si>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</si>
  <si>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</si>
  <si>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</si>
  <si>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</si>
  <si>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</si>
  <si>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</si>
  <si>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</si>
  <si>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</si>
  <si>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</si>
  <si>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</si>
  <si>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</si>
  <si>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</si>
  <si>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</si>
  <si>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</si>
  <si>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</si>
  <si>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</si>
  <si>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</si>
  <si>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</si>
  <si>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</si>
  <si>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</si>
  <si>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</si>
  <si>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</si>
  <si>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</si>
  <si>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</si>
  <si>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</si>
  <si>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</si>
  <si>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</si>
  <si>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</si>
  <si>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</si>
  <si>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</si>
  <si>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</si>
  <si>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</si>
  <si>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</si>
  <si>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</si>
  <si>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</si>
  <si>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</si>
  <si>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</si>
  <si>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</si>
  <si>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</si>
  <si>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</si>
  <si>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</si>
  <si>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</si>
  <si>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</si>
  <si>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</si>
  <si>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</si>
  <si>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</si>
  <si>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</si>
  <si>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</si>
  <si>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</si>
  <si>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</si>
  <si>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</si>
  <si>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</si>
  <si>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</si>
  <si>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</si>
  <si>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</si>
  <si>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</si>
  <si>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</si>
  <si>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</si>
  <si>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</si>
  <si>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</si>
  <si>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</si>
  <si>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</si>
  <si>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</si>
  <si>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</si>
  <si>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</si>
  <si>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</si>
  <si>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</si>
  <si>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</si>
  <si>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</si>
  <si>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</si>
  <si>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</si>
  <si>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</si>
  <si>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</si>
  <si>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</si>
  <si>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</si>
  <si>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</si>
  <si>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</si>
  <si>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</si>
  <si>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</si>
  <si>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</si>
  <si>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</si>
  <si>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</si>
  <si>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</si>
  <si>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</si>
  <si>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</si>
  <si>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</si>
  <si>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</si>
  <si>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</si>
  <si>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</si>
  <si>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</si>
  <si>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</si>
  <si>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</si>
  <si>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</si>
  <si>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</si>
  <si>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</si>
  <si>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</si>
  <si>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</si>
  <si>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</si>
  <si>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</si>
  <si>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</si>
  <si>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</si>
  <si>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</si>
  <si>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</si>
  <si>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</si>
  <si>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</si>
  <si>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</si>
  <si>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</si>
  <si>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</si>
  <si>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</si>
  <si>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</si>
  <si>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</si>
  <si>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</si>
  <si>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</si>
  <si>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</si>
  <si>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</si>
  <si>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</si>
  <si>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</si>
  <si>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</si>
  <si>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</si>
  <si>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</si>
  <si>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</si>
  <si>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</si>
  <si>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</si>
  <si>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</si>
  <si>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</si>
  <si>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</si>
  <si>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</si>
  <si>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</si>
  <si>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</si>
  <si>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</si>
  <si>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</si>
  <si>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</si>
  <si>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</si>
  <si>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</si>
  <si>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</si>
  <si>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</si>
  <si>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</si>
  <si>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</si>
  <si>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</si>
  <si>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</si>
  <si>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</si>
  <si>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</si>
  <si>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</si>
  <si>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</si>
  <si>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</si>
  <si>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</si>
  <si>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</si>
  <si>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</si>
  <si>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</si>
  <si>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</si>
  <si>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</si>
  <si>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</si>
  <si>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</si>
  <si>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</si>
  <si>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</si>
  <si>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</si>
  <si>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</si>
  <si>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</si>
  <si>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</si>
  <si>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</si>
  <si>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</si>
  <si>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</si>
  <si>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</si>
  <si>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</si>
  <si>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</si>
  <si>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</si>
  <si>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</si>
  <si>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</si>
  <si>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</si>
  <si>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</si>
  <si>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</si>
  <si>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</si>
  <si>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</si>
  <si>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</si>
  <si>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</si>
  <si>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</si>
  <si>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</si>
  <si>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</si>
  <si>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</si>
  <si>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</si>
  <si>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</si>
  <si>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</si>
  <si>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</si>
  <si>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</si>
  <si>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</si>
  <si>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</si>
  <si>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</si>
  <si>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</si>
  <si>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</si>
  <si>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</si>
  <si>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</si>
  <si>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</si>
  <si>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</si>
  <si>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</si>
  <si>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</si>
  <si>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</si>
  <si>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</si>
  <si>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</si>
  <si>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</si>
  <si>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</si>
  <si>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</si>
  <si>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</si>
  <si>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</si>
  <si>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</si>
  <si>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</si>
  <si>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</si>
  <si>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</si>
  <si>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</si>
  <si>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</si>
  <si>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</si>
  <si>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</si>
  <si>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</si>
  <si>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</si>
  <si>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</si>
  <si>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</si>
  <si>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</si>
  <si>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</si>
  <si>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</si>
  <si>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</si>
  <si>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</si>
  <si>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</si>
  <si>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</si>
  <si>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</si>
  <si>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</si>
  <si>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</si>
  <si>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</si>
  <si>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</si>
  <si>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</si>
  <si>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</si>
  <si>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</si>
  <si>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</si>
  <si>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</si>
  <si>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</si>
  <si>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</si>
  <si>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</si>
  <si>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</si>
  <si>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</si>
  <si>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</si>
  <si>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</si>
  <si>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</si>
  <si>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</si>
  <si>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</si>
  <si>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</si>
  <si>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</si>
  <si>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</si>
  <si>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</si>
  <si>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</si>
  <si>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</si>
  <si>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</si>
  <si>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</si>
  <si>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</si>
  <si>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</si>
  <si>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</si>
  <si>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</si>
  <si>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</si>
  <si>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</si>
  <si>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</si>
  <si>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</si>
  <si>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</si>
  <si>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</si>
  <si>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</si>
  <si>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</si>
  <si>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</si>
  <si>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</si>
  <si>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</si>
  <si>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</si>
  <si>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</si>
  <si>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</si>
  <si>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</si>
  <si>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</si>
  <si>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</si>
  <si>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</si>
  <si>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</si>
  <si>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</si>
  <si>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</si>
  <si>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</si>
  <si>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</si>
  <si>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</si>
  <si>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</si>
  <si>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</si>
  <si>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</si>
  <si>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</si>
  <si>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</si>
  <si>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</si>
  <si>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</si>
  <si>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</si>
  <si>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</si>
  <si>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</si>
  <si>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</si>
  <si>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</si>
  <si>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</si>
  <si>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</si>
  <si>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</si>
  <si>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</si>
  <si>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</si>
  <si>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</si>
  <si>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</si>
  <si>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</si>
  <si>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</si>
  <si>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</si>
  <si>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</si>
  <si>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</si>
  <si>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</si>
  <si>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</si>
  <si>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</si>
  <si>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</si>
  <si>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</si>
  <si>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</si>
  <si>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</si>
  <si>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</si>
  <si>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</si>
  <si>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</si>
  <si>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</si>
  <si>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</si>
  <si>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</si>
  <si>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</si>
  <si>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</si>
  <si>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</si>
  <si>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</si>
  <si>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</si>
  <si>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</si>
  <si>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</si>
  <si>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</si>
  <si>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</si>
  <si>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</si>
  <si>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</si>
  <si>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</si>
  <si>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</si>
  <si>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</si>
  <si>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</si>
  <si>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</si>
  <si>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</si>
  <si>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</si>
  <si>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</si>
  <si>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</si>
  <si>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</si>
  <si>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</si>
  <si>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</si>
  <si>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</si>
  <si>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</si>
  <si>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</si>
  <si>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</si>
  <si>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</si>
  <si>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</si>
  <si>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</si>
  <si>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</si>
  <si>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</si>
  <si>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</si>
  <si>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</si>
  <si>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</si>
  <si>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</si>
  <si>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</si>
  <si>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</si>
  <si>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</si>
  <si>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</si>
  <si>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</si>
  <si>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</si>
  <si>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</si>
  <si>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</si>
  <si>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</si>
  <si>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</si>
  <si>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</si>
  <si>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</si>
  <si>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</si>
  <si>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</si>
  <si>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</si>
  <si>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</si>
  <si>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</si>
  <si>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</si>
  <si>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</si>
  <si>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</si>
  <si>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</si>
  <si>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</si>
  <si>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</si>
  <si>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</si>
  <si>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</si>
  <si>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</si>
  <si>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</si>
  <si>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</si>
  <si>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</si>
  <si>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</si>
  <si>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</si>
  <si>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</si>
  <si>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</si>
  <si>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</si>
  <si>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</si>
  <si>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</si>
  <si>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</si>
  <si>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</si>
  <si>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</si>
  <si>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</si>
  <si>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</si>
  <si>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</si>
  <si>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</si>
  <si>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</si>
  <si>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</si>
  <si>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</si>
  <si>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</si>
  <si>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</si>
  <si>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</si>
  <si>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</si>
  <si>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</si>
  <si>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</si>
  <si>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</si>
  <si>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</si>
  <si>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</si>
  <si>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</si>
  <si>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</si>
  <si>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</si>
  <si>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</si>
  <si>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</si>
  <si>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</si>
  <si>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</si>
  <si>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</si>
  <si>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</si>
  <si>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</si>
  <si>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</si>
  <si>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</si>
  <si>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</si>
  <si>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</si>
  <si>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</si>
  <si>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</si>
  <si>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</si>
  <si>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</si>
  <si>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</si>
  <si>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</si>
  <si>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</si>
  <si>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</si>
  <si>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</si>
  <si>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</si>
  <si>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</si>
  <si>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</si>
  <si>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</si>
  <si>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</si>
  <si>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</si>
  <si>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</si>
  <si>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</si>
  <si>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</si>
  <si>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</si>
  <si>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</si>
  <si>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</si>
  <si>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</si>
  <si>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</si>
  <si>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</si>
  <si>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</si>
  <si>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</si>
  <si>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</si>
  <si>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</si>
  <si>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</si>
  <si>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</si>
  <si>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</si>
  <si>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</si>
  <si>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</si>
  <si>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</si>
  <si>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</si>
  <si>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</si>
  <si>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</si>
  <si>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</si>
  <si>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</si>
  <si>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</si>
  <si>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</si>
  <si>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</si>
  <si>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</si>
  <si>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</si>
  <si>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</si>
  <si>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</si>
  <si>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</si>
  <si>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</si>
  <si>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</si>
  <si>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</si>
  <si>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</si>
  <si>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</si>
  <si>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</si>
  <si>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</si>
  <si>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</si>
  <si>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</si>
  <si>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</si>
  <si>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</si>
  <si>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</si>
  <si>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</si>
  <si>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</si>
  <si>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</si>
  <si>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</si>
  <si>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</si>
  <si>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</si>
  <si>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</si>
  <si>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</si>
  <si>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</si>
  <si>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</si>
  <si>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</si>
  <si>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</si>
  <si>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</si>
  <si>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</si>
  <si>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</si>
  <si>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</si>
  <si>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</si>
  <si>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</si>
  <si>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</si>
  <si>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</si>
  <si>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</si>
  <si>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</si>
  <si>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</si>
  <si>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</si>
  <si>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</si>
  <si>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</si>
  <si>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</si>
  <si>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</si>
  <si>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</si>
  <si>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</si>
  <si>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</si>
  <si>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</si>
  <si>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</si>
  <si>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</si>
  <si>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</si>
  <si>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</si>
  <si>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</si>
  <si>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</si>
  <si>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</si>
  <si>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</si>
  <si>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</si>
  <si>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</si>
  <si>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</si>
  <si>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</si>
  <si>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</si>
  <si>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</si>
  <si>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</si>
  <si>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</si>
  <si>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</si>
  <si>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</si>
  <si>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</si>
  <si>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</si>
  <si>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</si>
  <si>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</si>
  <si>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</si>
  <si>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</si>
  <si>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</si>
  <si>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</si>
  <si>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</si>
  <si>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</si>
  <si>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</si>
  <si>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</si>
  <si>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</si>
  <si>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</si>
  <si>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</si>
  <si>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</si>
  <si>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</si>
  <si>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</si>
  <si>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</si>
  <si>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</si>
  <si>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</si>
  <si>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</si>
  <si>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</si>
  <si>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</si>
  <si>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</si>
  <si>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</si>
  <si>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</si>
  <si>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</si>
  <si>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</si>
  <si>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</si>
  <si>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</si>
  <si>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</si>
  <si>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</si>
  <si>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</si>
  <si>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</si>
  <si>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</si>
  <si>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</si>
  <si>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</si>
  <si>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</si>
  <si>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</si>
  <si>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</si>
  <si>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</si>
  <si>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</si>
  <si>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</si>
  <si>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</si>
  <si>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</si>
  <si>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</si>
  <si>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</si>
  <si>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</si>
  <si>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</si>
  <si>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</si>
  <si>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</si>
  <si>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</si>
  <si>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</si>
  <si>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</si>
  <si>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</si>
  <si>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</si>
  <si>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</si>
  <si>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</si>
  <si>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</si>
  <si>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</si>
  <si>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</si>
  <si>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</si>
  <si>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</si>
  <si>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</si>
  <si>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</si>
  <si>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</si>
  <si>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</si>
  <si>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</si>
  <si>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</si>
  <si>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</si>
  <si>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</si>
  <si>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</si>
  <si>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</si>
  <si>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</si>
  <si>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</si>
  <si>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</si>
  <si>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</si>
  <si>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</si>
  <si>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</si>
  <si>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</si>
  <si>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</si>
  <si>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</si>
  <si>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</si>
  <si>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</si>
  <si>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</si>
  <si>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</si>
  <si>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</si>
  <si>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</si>
  <si>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</si>
  <si>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</si>
  <si>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</si>
  <si>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</si>
  <si>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</si>
  <si>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</si>
  <si>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</si>
  <si>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</si>
  <si>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</si>
  <si>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</si>
  <si>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</si>
  <si>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</si>
  <si>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</si>
  <si>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</si>
  <si>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</si>
  <si>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</si>
  <si>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</si>
  <si>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</si>
  <si>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</si>
  <si>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</si>
  <si>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</si>
  <si>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</si>
  <si>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</si>
  <si>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</si>
  <si>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</si>
  <si>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</si>
  <si>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</si>
  <si>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</si>
  <si>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</si>
  <si>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</si>
  <si>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</si>
  <si>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</si>
  <si>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</si>
  <si>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</si>
  <si>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</si>
  <si>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</si>
  <si>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</si>
  <si>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</si>
  <si>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</si>
  <si>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</si>
  <si>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</si>
  <si>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</si>
  <si>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</si>
  <si>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</si>
  <si>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</si>
  <si>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</si>
  <si>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</si>
  <si>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</si>
  <si>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</si>
  <si>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</si>
  <si>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</si>
  <si>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</si>
  <si>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</si>
  <si>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</si>
  <si>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</si>
  <si>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</si>
  <si>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</si>
  <si>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</si>
  <si>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</si>
  <si>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</si>
  <si>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</si>
  <si>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</si>
  <si>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</si>
  <si>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</si>
  <si>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</si>
  <si>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</si>
  <si>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</si>
  <si>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</si>
  <si>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</si>
  <si>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</si>
  <si>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</si>
  <si>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</si>
  <si>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</si>
  <si>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</si>
  <si>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</si>
  <si>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</si>
  <si>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</si>
  <si>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</si>
  <si>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</si>
  <si>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</si>
  <si>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</si>
  <si>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</si>
  <si>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</si>
  <si>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</si>
  <si>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</si>
  <si>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</si>
  <si>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</si>
  <si>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</si>
  <si>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</si>
  <si>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</si>
  <si>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</si>
  <si>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</si>
  <si>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</si>
  <si>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</si>
  <si>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</si>
  <si>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</si>
  <si>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</si>
  <si>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</si>
  <si>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</si>
  <si>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</si>
  <si>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</si>
  <si>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</si>
  <si>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</si>
  <si>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</si>
  <si>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</si>
  <si>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</si>
  <si>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</si>
  <si>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</si>
  <si>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</si>
  <si>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</si>
  <si>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</si>
  <si>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</si>
  <si>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</si>
  <si>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</si>
  <si>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</si>
  <si>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</si>
  <si>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</si>
  <si>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</si>
  <si>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</si>
  <si>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</si>
  <si>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</si>
  <si>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</si>
  <si>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</si>
  <si>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</si>
  <si>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</si>
  <si>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</si>
  <si>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</si>
  <si>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</si>
  <si>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</si>
  <si>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</si>
  <si>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</si>
  <si>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</si>
  <si>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</si>
  <si>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</si>
  <si>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</si>
  <si>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</si>
  <si>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</si>
  <si>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</si>
  <si>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</si>
  <si>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</si>
  <si>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</si>
  <si>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</si>
  <si>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</si>
  <si>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</si>
  <si>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</si>
  <si>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</si>
  <si>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</si>
  <si>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</si>
  <si>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</si>
  <si>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</si>
  <si>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</si>
  <si>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</si>
  <si>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</si>
  <si>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</si>
  <si>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</si>
  <si>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</si>
  <si>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</si>
  <si>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</si>
  <si>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</si>
  <si>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</si>
  <si>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</si>
  <si>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</si>
  <si>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</si>
  <si>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</si>
  <si>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</si>
  <si>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</si>
  <si>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</si>
  <si>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</si>
  <si>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</si>
  <si>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</si>
  <si>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</si>
  <si>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</si>
  <si>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</si>
  <si>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</si>
  <si>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</si>
  <si>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</si>
  <si>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</si>
  <si>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</si>
  <si>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</si>
  <si>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</si>
  <si>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</si>
  <si>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</si>
  <si>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</si>
  <si>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</si>
  <si>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</si>
  <si>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</si>
  <si>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</si>
  <si>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</si>
  <si>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</si>
  <si>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</si>
  <si>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</si>
  <si>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</si>
  <si>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</si>
  <si>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</si>
  <si>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</si>
  <si>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</si>
  <si>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</si>
  <si>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</si>
  <si>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</si>
  <si>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</si>
  <si>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</si>
  <si>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</si>
  <si>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</si>
  <si>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</si>
  <si>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</si>
  <si>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</si>
  <si>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</si>
  <si>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</si>
  <si>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</si>
  <si>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</si>
  <si>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</si>
  <si>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</si>
  <si>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</si>
  <si>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</si>
  <si>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</si>
  <si>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</si>
  <si>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</si>
  <si>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</si>
  <si>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</si>
  <si>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</si>
  <si>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</si>
  <si>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</si>
  <si>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</si>
  <si>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</si>
  <si>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</si>
  <si>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</si>
  <si>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</si>
  <si>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</si>
  <si>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</si>
  <si>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</si>
  <si>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</si>
  <si>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</si>
  <si>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</si>
  <si>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</si>
  <si>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</si>
  <si>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</si>
  <si>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</si>
  <si>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</si>
  <si>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</si>
  <si>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</si>
  <si>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</si>
  <si>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</si>
  <si>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</si>
  <si>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</si>
  <si>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</si>
  <si>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</si>
  <si>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</si>
  <si>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</si>
  <si>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</si>
  <si>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</si>
  <si>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</si>
  <si>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</si>
  <si>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</si>
  <si>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</si>
  <si>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</si>
  <si>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</si>
  <si>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</si>
  <si>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</si>
  <si>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</si>
  <si>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</si>
  <si>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</si>
  <si>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</si>
  <si>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</si>
  <si>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</si>
  <si>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</si>
  <si>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</si>
  <si>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</si>
  <si>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</si>
  <si>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</si>
  <si>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</si>
  <si>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</si>
  <si>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</si>
  <si>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</si>
  <si>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</si>
  <si>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</si>
  <si>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</si>
  <si>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</si>
  <si>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</si>
  <si>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</si>
  <si>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</si>
  <si>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</si>
  <si>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</si>
  <si>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</si>
  <si>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</si>
  <si>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</si>
  <si>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</si>
  <si>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</si>
  <si>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</si>
  <si>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</si>
  <si>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</si>
  <si>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</si>
  <si>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</si>
  <si>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</si>
  <si>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</si>
  <si>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</si>
  <si>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</si>
  <si>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</si>
  <si>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</si>
  <si>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</si>
  <si>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</si>
  <si>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</si>
  <si>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</si>
  <si>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</si>
  <si>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</si>
  <si>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</si>
  <si>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</si>
  <si>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</si>
  <si>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</si>
  <si>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</si>
  <si>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</si>
  <si>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</si>
  <si>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</si>
  <si>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</si>
  <si>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</si>
  <si>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</si>
  <si>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</si>
  <si>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</si>
  <si>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</si>
  <si>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</si>
  <si>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</si>
  <si>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</si>
  <si>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</si>
  <si>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</si>
  <si>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</si>
  <si>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</si>
  <si>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</si>
  <si>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</si>
  <si>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</si>
  <si>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</si>
  <si>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</si>
  <si>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</si>
  <si>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</si>
  <si>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</si>
  <si>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</si>
  <si>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</si>
  <si>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</si>
  <si>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</si>
  <si>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</si>
  <si>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</si>
  <si>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</si>
  <si>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</si>
  <si>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</si>
  <si>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</si>
  <si>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</si>
  <si>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</si>
  <si>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</si>
  <si>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</si>
  <si>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</si>
  <si>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</si>
  <si>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</si>
  <si>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</si>
  <si>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</si>
  <si>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</si>
  <si>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</si>
  <si>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</si>
  <si>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</si>
  <si>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</si>
  <si>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</si>
  <si>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</si>
  <si>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</si>
  <si>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</si>
  <si>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</si>
  <si>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</si>
  <si>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</si>
  <si>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</si>
  <si>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</si>
  <si>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</si>
  <si>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</si>
  <si>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</si>
  <si>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</si>
  <si>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</si>
  <si>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</si>
  <si>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</si>
  <si>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</si>
  <si>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</si>
  <si>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</si>
  <si>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</si>
  <si>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</si>
  <si>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</si>
  <si>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</si>
  <si>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</si>
  <si>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</si>
  <si>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</si>
  <si>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</si>
  <si>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</si>
  <si>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</si>
  <si>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</si>
  <si>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</si>
  <si>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</si>
  <si>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</si>
  <si>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</si>
  <si>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</si>
  <si>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</si>
  <si>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</si>
  <si>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</si>
  <si>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</si>
  <si>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</si>
  <si>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</si>
  <si>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</si>
  <si>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</si>
  <si>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</si>
  <si>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</si>
  <si>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</si>
  <si>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</si>
  <si>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</si>
  <si>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</si>
  <si>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</si>
  <si>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</si>
  <si>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</si>
  <si>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</si>
  <si>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</si>
  <si>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</si>
  <si>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</si>
  <si>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</si>
  <si>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</si>
  <si>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</si>
  <si>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</si>
  <si>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</si>
  <si>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</si>
  <si>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</si>
  <si>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</si>
  <si>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</si>
  <si>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</si>
  <si>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</si>
  <si>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</si>
  <si>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</si>
  <si>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</si>
  <si>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</si>
  <si>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</si>
  <si>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</si>
  <si>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</si>
  <si>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</si>
  <si>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</si>
  <si>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</si>
  <si>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</si>
  <si>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</si>
  <si>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</si>
  <si>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</si>
  <si>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</si>
  <si>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</si>
  <si>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</si>
  <si>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</si>
  <si>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</si>
  <si>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</si>
  <si>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</si>
  <si>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</si>
  <si>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</si>
  <si>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</si>
  <si>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</si>
  <si>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</si>
  <si>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</si>
  <si>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</si>
  <si>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</si>
  <si>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</si>
  <si>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</si>
  <si>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</si>
  <si>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</si>
  <si>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</si>
  <si>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</si>
  <si>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</si>
  <si>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</si>
  <si>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</si>
  <si>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</si>
  <si>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</si>
  <si>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</si>
  <si>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</si>
  <si>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</si>
  <si>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</si>
  <si>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</si>
  <si>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</si>
  <si>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</si>
  <si>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</si>
  <si>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</si>
  <si>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</si>
  <si>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</si>
  <si>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</si>
  <si>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</si>
  <si>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</si>
  <si>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</si>
  <si>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</si>
  <si>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</si>
  <si>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</si>
  <si>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</si>
  <si>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</si>
  <si>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</si>
  <si>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</si>
  <si>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</si>
  <si>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</si>
  <si>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</si>
  <si>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</si>
  <si>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</si>
  <si>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</si>
  <si>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</si>
  <si>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</si>
  <si>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</si>
  <si>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</si>
  <si>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</si>
  <si>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</si>
  <si>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</si>
  <si>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</si>
  <si>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</si>
  <si>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</si>
  <si>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</si>
  <si>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</si>
  <si>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</si>
  <si>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</si>
  <si>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</si>
  <si>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</si>
  <si>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</si>
  <si>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</si>
  <si>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</si>
  <si>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</si>
  <si>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</si>
  <si>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</si>
  <si>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</si>
  <si>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</si>
  <si>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</si>
  <si>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</si>
  <si>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</si>
  <si>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</si>
  <si>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</si>
  <si>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</si>
  <si>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</si>
  <si>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</si>
  <si>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</si>
  <si>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</si>
  <si>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</si>
  <si>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</si>
  <si>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</si>
  <si>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</si>
  <si>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</si>
  <si>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</si>
  <si>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</si>
  <si>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</si>
  <si>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</si>
  <si>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</si>
  <si>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</si>
  <si>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</si>
  <si>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</si>
  <si>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</si>
  <si>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</si>
  <si>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</si>
  <si>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</si>
  <si>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</si>
  <si>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</si>
  <si>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</si>
  <si>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</si>
  <si>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</si>
  <si>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</si>
  <si>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</si>
  <si>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</si>
  <si>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</si>
  <si>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</si>
  <si>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</si>
  <si>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</si>
  <si>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</si>
  <si>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</si>
  <si>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</si>
  <si>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</si>
  <si>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</si>
  <si>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</si>
  <si>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</si>
  <si>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</si>
  <si>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</si>
  <si>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</si>
  <si>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</si>
  <si>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</si>
  <si>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</si>
  <si>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</si>
  <si>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</si>
  <si>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</si>
  <si>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</si>
  <si>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</si>
  <si>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</si>
  <si>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</si>
  <si>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</si>
  <si>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</si>
  <si>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</si>
  <si>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</si>
  <si>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</si>
  <si>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</si>
  <si>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</si>
  <si>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</si>
  <si>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</si>
  <si>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</si>
  <si>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</si>
  <si>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</si>
  <si>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</si>
  <si>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</si>
  <si>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</si>
  <si>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</si>
  <si>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</si>
  <si>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</si>
  <si>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</si>
  <si>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</si>
  <si>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</si>
  <si>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</si>
  <si>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</si>
  <si>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</si>
  <si>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</si>
  <si>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</si>
  <si>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</si>
  <si>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</si>
  <si>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</si>
  <si>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</si>
  <si>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</si>
  <si>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</si>
  <si>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</si>
  <si>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</si>
  <si>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</si>
  <si>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</si>
  <si>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</si>
  <si>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</si>
  <si>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</si>
  <si>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</si>
  <si>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</si>
  <si>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</si>
  <si>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</si>
  <si>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</si>
  <si>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</si>
  <si>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</si>
  <si>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</si>
  <si>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</si>
  <si>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</si>
  <si>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</si>
  <si>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</si>
  <si>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</si>
  <si>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</si>
  <si>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</si>
  <si>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</si>
  <si>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</si>
  <si>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</si>
  <si>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</si>
  <si>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</si>
  <si>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</si>
  <si>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</si>
  <si>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</si>
  <si>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</si>
  <si>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</si>
  <si>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</si>
  <si>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</si>
  <si>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</si>
  <si>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</si>
  <si>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</si>
  <si>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</si>
  <si>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</si>
  <si>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</si>
  <si>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</si>
  <si>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</si>
  <si>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</si>
  <si>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</si>
  <si>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</si>
  <si>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</si>
  <si>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</si>
  <si>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</si>
  <si>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</si>
  <si>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</si>
  <si>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</si>
  <si>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</si>
  <si>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</si>
  <si>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</si>
  <si>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</si>
  <si>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</si>
  <si>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</si>
  <si>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</si>
  <si>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</si>
  <si>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</si>
  <si>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</si>
  <si>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</si>
  <si>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</si>
  <si>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</si>
  <si>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</si>
  <si>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</si>
  <si>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</si>
  <si>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</si>
  <si>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</si>
  <si>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</si>
  <si>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</si>
  <si>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</si>
  <si>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</si>
  <si>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</si>
  <si>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</si>
  <si>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</si>
  <si>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</si>
  <si>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</si>
  <si>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</si>
  <si>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</si>
  <si>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</si>
  <si>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</si>
  <si>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</si>
  <si>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</si>
  <si>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</si>
  <si>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</si>
  <si>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</si>
  <si>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</si>
  <si>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</si>
  <si>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</si>
  <si>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</si>
  <si>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</si>
  <si>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</si>
  <si>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</si>
  <si>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</si>
  <si>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</si>
  <si>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</si>
  <si>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</si>
  <si>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</si>
  <si>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</si>
  <si>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</si>
  <si>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</si>
  <si>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</si>
  <si>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</si>
  <si>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</si>
  <si>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</si>
  <si>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</si>
  <si>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</si>
  <si>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</si>
  <si>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</si>
  <si>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</si>
  <si>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</si>
  <si>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</si>
  <si>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</si>
  <si>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</si>
  <si>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</si>
  <si>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</si>
  <si>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</si>
  <si>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</si>
  <si>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</si>
  <si>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</si>
  <si>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</si>
  <si>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</si>
  <si>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</si>
  <si>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</si>
  <si>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</si>
  <si>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</si>
  <si>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</si>
  <si>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</si>
  <si>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</si>
  <si>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</si>
  <si>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</si>
  <si>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</si>
  <si>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</si>
  <si>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</si>
  <si>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</si>
  <si>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</si>
  <si>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</si>
  <si>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</si>
  <si>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</si>
  <si>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</si>
  <si>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</si>
  <si>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</si>
  <si>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</si>
  <si>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</si>
  <si>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</si>
  <si>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</si>
  <si>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</si>
  <si>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</si>
  <si>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</si>
  <si>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</si>
  <si>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</si>
  <si>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</si>
  <si>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</si>
  <si>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</si>
  <si>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</si>
  <si>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</si>
  <si>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</si>
  <si>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</si>
  <si>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</si>
  <si>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</si>
  <si>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</si>
  <si>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</si>
  <si>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</si>
  <si>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</si>
  <si>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</si>
  <si>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</si>
  <si>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</si>
  <si>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</si>
  <si>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</si>
  <si>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</si>
  <si>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</si>
  <si>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</si>
  <si>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</si>
  <si>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</si>
  <si>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</si>
  <si>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</si>
  <si>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</si>
  <si>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</si>
  <si>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</si>
  <si>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</si>
  <si>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</si>
  <si>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</si>
  <si>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</si>
  <si>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</si>
  <si>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</si>
  <si>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</si>
  <si>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</si>
  <si>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</si>
  <si>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</si>
  <si>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</si>
  <si>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</si>
  <si>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</si>
  <si>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</si>
  <si>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</si>
  <si>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</si>
  <si>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</si>
  <si>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</si>
  <si>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</si>
  <si>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</si>
  <si>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</si>
  <si>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</si>
  <si>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</si>
  <si>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</si>
  <si>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</si>
  <si>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</si>
  <si>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</si>
  <si>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</si>
  <si>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</si>
  <si>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</si>
  <si>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</si>
  <si>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</si>
  <si>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</si>
  <si>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</si>
  <si>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</si>
  <si>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</si>
  <si>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</si>
  <si>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</si>
  <si>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</si>
  <si>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</si>
  <si>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</si>
  <si>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</si>
  <si>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</si>
  <si>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</si>
  <si>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</si>
  <si>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</si>
  <si>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</si>
  <si>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</si>
  <si>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</si>
  <si>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</si>
  <si>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</si>
  <si>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</si>
  <si>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</si>
  <si>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</si>
  <si>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</si>
  <si>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</si>
  <si>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</si>
  <si>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</si>
  <si>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</si>
  <si>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</si>
  <si>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</si>
  <si>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</si>
  <si>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</si>
  <si>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</si>
  <si>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</si>
  <si>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</si>
  <si>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</si>
  <si>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</si>
  <si>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</si>
  <si>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</si>
  <si>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</si>
  <si>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</si>
  <si>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</si>
  <si>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</si>
  <si>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</si>
  <si>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</si>
  <si>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</si>
  <si>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</si>
  <si>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</si>
  <si>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</si>
  <si>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</si>
  <si>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</si>
  <si>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</si>
  <si>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</si>
  <si>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</si>
  <si>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</si>
  <si>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</si>
  <si>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</si>
  <si>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</si>
  <si>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</si>
  <si>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</si>
  <si>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</si>
  <si>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</si>
  <si>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</si>
  <si>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</si>
  <si>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</si>
  <si>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</si>
  <si>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</si>
  <si>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</si>
  <si>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</si>
  <si>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</si>
  <si>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</si>
  <si>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</si>
  <si>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</si>
  <si>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</si>
  <si>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</si>
  <si>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</si>
  <si>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</si>
  <si>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</si>
  <si>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</si>
  <si>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</si>
  <si>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</si>
  <si>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</si>
  <si>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</si>
  <si>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</si>
  <si>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</si>
  <si>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</si>
  <si>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</si>
  <si>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</si>
  <si>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</si>
  <si>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</si>
  <si>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</si>
  <si>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</si>
  <si>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</si>
  <si>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</si>
  <si>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</si>
  <si>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</si>
  <si>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</si>
  <si>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</si>
  <si>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</si>
  <si>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</si>
  <si>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</si>
  <si>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</si>
  <si>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</si>
  <si>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</si>
  <si>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</si>
  <si>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</si>
  <si>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</si>
  <si>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</si>
  <si>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</si>
  <si>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</si>
  <si>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</si>
  <si>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</si>
  <si>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</si>
  <si>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</si>
  <si>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</si>
  <si>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</si>
  <si>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</si>
  <si>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</si>
  <si>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</si>
  <si>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</si>
  <si>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</si>
  <si>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</si>
  <si>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</si>
  <si>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</si>
  <si>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</si>
  <si>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</si>
  <si>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</si>
  <si>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</si>
  <si>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</si>
  <si>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</si>
  <si>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</si>
  <si>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</si>
  <si>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</si>
  <si>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</si>
  <si>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</si>
  <si>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</si>
  <si>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</si>
  <si>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</si>
  <si>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</si>
  <si>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</si>
  <si>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</si>
  <si>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</si>
  <si>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</si>
  <si>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</si>
  <si>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</si>
  <si>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</si>
  <si>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</si>
  <si>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</si>
  <si>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</si>
  <si>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</si>
  <si>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</si>
  <si>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</si>
  <si>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</si>
  <si>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</si>
  <si>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</si>
  <si>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</si>
  <si>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</si>
  <si>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</si>
  <si>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</si>
  <si>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</si>
  <si>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</si>
  <si>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</si>
  <si>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</si>
  <si>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</si>
  <si>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</si>
  <si>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</si>
  <si>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</si>
  <si>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</si>
  <si>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</si>
  <si>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</si>
  <si>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</si>
  <si>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</si>
  <si>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</si>
  <si>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</si>
  <si>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</si>
  <si>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</si>
  <si>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</si>
  <si>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</si>
  <si>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</si>
  <si>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</si>
  <si>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</si>
  <si>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</si>
  <si>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</si>
  <si>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</si>
  <si>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</si>
  <si>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</si>
  <si>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</si>
  <si>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</si>
  <si>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</si>
  <si>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</si>
  <si>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</si>
  <si>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</si>
  <si>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</si>
  <si>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</si>
  <si>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</si>
  <si>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</si>
  <si>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</si>
  <si>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</si>
  <si>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</si>
  <si>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</si>
  <si>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</si>
  <si>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</si>
  <si>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</si>
  <si>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</si>
  <si>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</si>
  <si>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</si>
  <si>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</si>
  <si>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</si>
  <si>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</si>
  <si>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</si>
  <si>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</si>
  <si>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</si>
  <si>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</si>
  <si>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</si>
  <si>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</si>
  <si>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</si>
  <si>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</si>
  <si>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</si>
  <si>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</si>
  <si>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</si>
  <si>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</si>
  <si>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</si>
  <si>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</si>
  <si>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</si>
  <si>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</si>
  <si>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</si>
  <si>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</si>
  <si>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</si>
  <si>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</si>
  <si>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</si>
  <si>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</si>
  <si>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</si>
  <si>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</si>
  <si>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</si>
  <si>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</si>
  <si>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</si>
  <si>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</si>
  <si>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</si>
  <si>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</si>
  <si>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</si>
  <si>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</si>
  <si>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</si>
  <si>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</si>
  <si>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</si>
  <si>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</si>
  <si>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</si>
  <si>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</si>
  <si>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</si>
  <si>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</si>
  <si>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</si>
  <si>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</si>
  <si>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</si>
  <si>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</si>
  <si>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</si>
  <si>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</si>
  <si>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</si>
  <si>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</si>
  <si>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</si>
  <si>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</si>
  <si>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</si>
  <si>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</si>
  <si>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</si>
  <si>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</si>
  <si>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</si>
  <si>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</si>
  <si>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</si>
  <si>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</si>
  <si>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</si>
  <si>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</si>
  <si>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</si>
  <si>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</si>
  <si>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</si>
  <si>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</si>
  <si>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</si>
  <si>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</si>
  <si>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</si>
  <si>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</si>
  <si>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</si>
  <si>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</si>
  <si>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</si>
  <si>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</si>
  <si>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</si>
  <si>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</si>
  <si>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</si>
  <si>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</si>
  <si>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</si>
  <si>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</si>
  <si>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</si>
  <si>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</si>
  <si>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</si>
  <si>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</si>
  <si>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</si>
  <si>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</si>
  <si>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</si>
  <si>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</si>
  <si>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</si>
  <si>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</si>
  <si>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</si>
  <si>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</si>
  <si>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</si>
  <si>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</si>
  <si>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</si>
  <si>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</si>
  <si>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</si>
  <si>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</si>
  <si>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</si>
  <si>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</si>
  <si>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</si>
  <si>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</si>
  <si>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</si>
  <si>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</si>
  <si>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</si>
  <si>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</si>
  <si>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</si>
  <si>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</si>
  <si>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</si>
  <si>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</si>
  <si>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</si>
  <si>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</si>
  <si>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</si>
  <si>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</si>
  <si>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</si>
  <si>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</si>
  <si>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</si>
  <si>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</si>
  <si>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</si>
  <si>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</si>
  <si>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</si>
  <si>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</si>
  <si>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</si>
  <si>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</si>
  <si>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</si>
  <si>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</si>
  <si>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</si>
  <si>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</si>
  <si>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</si>
  <si>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</si>
  <si>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</si>
  <si>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</si>
  <si>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</si>
  <si>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</si>
  <si>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</si>
  <si>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</si>
  <si>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</si>
  <si>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</si>
  <si>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</si>
  <si>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</si>
  <si>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</si>
  <si>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</si>
  <si>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</si>
  <si>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</si>
  <si>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</si>
  <si>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</si>
  <si>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</si>
  <si>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</si>
  <si>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</si>
  <si>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</si>
  <si>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</si>
  <si>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</si>
  <si>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</si>
  <si>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</si>
  <si>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</si>
  <si>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</si>
  <si>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</si>
  <si>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</si>
  <si>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</si>
  <si>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</si>
  <si>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</si>
  <si>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</si>
  <si>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</si>
  <si>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</si>
  <si>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</si>
  <si>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</si>
  <si>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</si>
  <si>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</si>
  <si>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</si>
  <si>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</si>
  <si>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</si>
  <si>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</si>
  <si>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</si>
  <si>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</si>
  <si>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</si>
  <si>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</si>
  <si>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</si>
  <si>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</si>
  <si>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</si>
  <si>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</si>
  <si>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</si>
  <si>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</si>
  <si>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</si>
  <si>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</si>
  <si>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</si>
  <si>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</si>
  <si>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</si>
  <si>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</si>
  <si>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</si>
  <si>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</si>
  <si>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</si>
  <si>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</si>
  <si>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</si>
  <si>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</si>
  <si>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</si>
  <si>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</si>
  <si>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</si>
  <si>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</si>
  <si>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</si>
  <si>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</si>
  <si>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</si>
  <si>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</si>
  <si>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</si>
  <si>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</si>
  <si>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</si>
  <si>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</si>
  <si>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</si>
  <si>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</si>
  <si>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</si>
  <si>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</si>
  <si>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</si>
  <si>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</si>
  <si>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</si>
  <si>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</si>
  <si>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</si>
  <si>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</si>
  <si>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</si>
  <si>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</si>
  <si>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</si>
  <si>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</si>
  <si>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</si>
  <si>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</si>
  <si>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</si>
  <si>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</si>
  <si>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</si>
  <si>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</si>
  <si>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</si>
  <si>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</si>
  <si>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</si>
  <si>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</si>
  <si>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</si>
  <si>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</si>
  <si>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</si>
  <si>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</si>
  <si>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</si>
  <si>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</si>
  <si>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</si>
  <si>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</si>
  <si>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</si>
  <si>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</si>
  <si>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</si>
  <si>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</si>
  <si>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</si>
  <si>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</si>
  <si>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</si>
  <si>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</si>
  <si>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</si>
  <si>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</si>
  <si>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</si>
  <si>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</si>
  <si>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</si>
  <si>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</si>
  <si>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</si>
  <si>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</si>
  <si>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</si>
  <si>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</si>
  <si>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</si>
  <si>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</si>
  <si>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</si>
  <si>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</si>
  <si>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</si>
  <si>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</si>
  <si>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</si>
  <si>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</si>
  <si>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</si>
  <si>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</si>
  <si>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</si>
  <si>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</si>
  <si>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</si>
  <si>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</si>
  <si>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</si>
  <si>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</si>
  <si>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</si>
  <si>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</si>
  <si>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</si>
  <si>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</si>
  <si>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</si>
  <si>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</si>
  <si>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</si>
  <si>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</si>
  <si>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</si>
  <si>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</si>
  <si>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</si>
  <si>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</si>
  <si>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</si>
  <si>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</si>
  <si>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</si>
  <si>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</si>
  <si>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</si>
  <si>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</si>
  <si>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</si>
  <si>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</si>
  <si>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</si>
  <si>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</si>
  <si>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</si>
  <si>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</si>
  <si>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</si>
  <si>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</si>
  <si>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</si>
  <si>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</si>
  <si>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</si>
  <si>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</si>
  <si>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</si>
  <si>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</si>
  <si>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</si>
  <si>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</si>
  <si>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</si>
  <si>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</si>
  <si>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</si>
  <si>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</si>
  <si>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</si>
  <si>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</si>
  <si>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</si>
  <si>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</si>
  <si>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</si>
  <si>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</si>
  <si>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</si>
  <si>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</si>
  <si>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</si>
  <si>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</si>
  <si>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</si>
  <si>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</si>
  <si>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</si>
  <si>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</si>
  <si>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</si>
  <si>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</si>
  <si>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</si>
  <si>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</si>
  <si>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</si>
  <si>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</si>
  <si>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</si>
  <si>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</si>
  <si>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</si>
  <si>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</si>
  <si>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</si>
  <si>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</si>
  <si>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</si>
  <si>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</si>
  <si>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</si>
  <si>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</si>
  <si>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</si>
  <si>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</si>
  <si>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</si>
  <si>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</si>
  <si>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</si>
  <si>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</si>
  <si>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</si>
  <si>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</si>
  <si>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</si>
  <si>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</si>
  <si>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</si>
  <si>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</si>
  <si>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</si>
  <si>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</si>
  <si>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</si>
  <si>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</si>
  <si>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</si>
  <si>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</si>
  <si>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</si>
  <si>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</si>
  <si>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</si>
  <si>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</si>
  <si>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</si>
  <si>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</si>
  <si>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</si>
  <si>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</si>
  <si>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</si>
  <si>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</si>
  <si>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</si>
  <si>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</si>
  <si>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</si>
  <si>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</si>
  <si>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</si>
  <si>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</si>
  <si>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</si>
  <si>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</si>
  <si>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</si>
  <si>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</si>
  <si>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</si>
  <si>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</si>
  <si>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</si>
  <si>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</si>
  <si>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</si>
  <si>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</si>
  <si>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</si>
  <si>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</si>
  <si>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</si>
  <si>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</si>
  <si>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</si>
  <si>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</si>
  <si>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</si>
  <si>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</si>
  <si>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</si>
  <si>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</si>
  <si>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</si>
  <si>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</si>
  <si>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</si>
  <si>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</si>
  <si>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</si>
  <si>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</si>
  <si>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</si>
  <si>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</si>
  <si>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</si>
  <si>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</si>
  <si>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</si>
  <si>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</si>
  <si>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</si>
  <si>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</si>
  <si>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</si>
  <si>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</si>
  <si>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</si>
  <si>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</si>
  <si>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</si>
  <si>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</si>
  <si>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</si>
  <si>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</si>
  <si>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</si>
  <si>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</si>
  <si>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</si>
  <si>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</si>
  <si>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</si>
  <si>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</si>
  <si>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</si>
  <si>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</si>
  <si>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</si>
  <si>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</si>
  <si>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</si>
  <si>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</si>
  <si>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</si>
  <si>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</si>
  <si>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</si>
  <si>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</si>
  <si>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</si>
  <si>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</si>
  <si>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</si>
  <si>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</si>
  <si>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</si>
  <si>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</si>
  <si>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</si>
  <si>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</si>
  <si>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</si>
  <si>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</si>
  <si>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</si>
  <si>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</si>
  <si>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</si>
  <si>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</si>
  <si>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</si>
  <si>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</si>
  <si>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</si>
  <si>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</si>
  <si>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</si>
  <si>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</si>
  <si>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</si>
  <si>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</si>
  <si>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</si>
  <si>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</si>
  <si>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</si>
  <si>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</si>
  <si>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</si>
  <si>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</si>
  <si>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</si>
  <si>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</si>
  <si>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</si>
  <si>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</si>
  <si>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</si>
  <si>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</si>
  <si>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</si>
  <si>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</si>
  <si>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</si>
  <si>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</si>
  <si>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</si>
  <si>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</si>
  <si>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</si>
  <si>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</si>
  <si>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</si>
  <si>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</si>
  <si>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</si>
  <si>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</si>
  <si>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</si>
  <si>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</si>
  <si>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</si>
  <si>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</si>
  <si>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</si>
  <si>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</si>
  <si>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</si>
  <si>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</si>
  <si>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</si>
  <si>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</si>
  <si>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</si>
  <si>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</si>
  <si>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</si>
  <si>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</si>
  <si>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</si>
  <si>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</si>
  <si>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</si>
  <si>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</si>
  <si>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</si>
  <si>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</si>
  <si>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</si>
  <si>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</si>
  <si>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</si>
  <si>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</si>
  <si>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</si>
  <si>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</si>
  <si>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</si>
  <si>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</si>
  <si>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</si>
  <si>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</si>
  <si>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</si>
  <si>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</si>
  <si>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</si>
  <si>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</si>
  <si>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</si>
  <si>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</si>
  <si>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</si>
  <si>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</si>
  <si>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</si>
  <si>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</si>
  <si>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</si>
  <si>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</si>
  <si>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</si>
  <si>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</si>
  <si>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</si>
  <si>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</si>
  <si>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</si>
  <si>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</si>
  <si>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</si>
  <si>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</si>
  <si>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</si>
  <si>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</si>
  <si>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</si>
  <si>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</si>
  <si>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</si>
  <si>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</si>
  <si>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</si>
  <si>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</si>
  <si>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</si>
  <si>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</si>
  <si>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</si>
  <si>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</si>
  <si>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</si>
  <si>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</si>
  <si>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</si>
  <si>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</si>
  <si>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</si>
  <si>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</si>
  <si>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</si>
  <si>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</si>
  <si>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</si>
  <si>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</si>
  <si>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</si>
  <si>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</si>
  <si>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</si>
  <si>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</si>
  <si>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</si>
  <si>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</si>
  <si>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</si>
  <si>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</si>
  <si>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</si>
  <si>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</si>
  <si>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</si>
  <si>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</si>
  <si>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</si>
  <si>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</si>
  <si>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</si>
  <si>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</si>
  <si>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</si>
  <si>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</si>
  <si>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</si>
  <si>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</si>
  <si>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</si>
  <si>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</si>
  <si>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</si>
  <si>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</si>
  <si>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</si>
  <si>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</si>
  <si>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</si>
  <si>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</si>
  <si>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</si>
  <si>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</si>
  <si>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</si>
  <si>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</si>
  <si>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</si>
  <si>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</si>
  <si>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</si>
  <si>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</si>
  <si>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</si>
  <si>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</si>
  <si>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</si>
  <si>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</si>
  <si>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</si>
  <si>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</si>
  <si>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</si>
  <si>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</si>
  <si>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</si>
  <si>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</si>
  <si>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</si>
  <si>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</si>
  <si>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</si>
  <si>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</si>
  <si>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</si>
  <si>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</si>
  <si>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</si>
  <si>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</si>
  <si>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</si>
  <si>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</si>
  <si>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</si>
  <si>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</si>
  <si>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</si>
  <si>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</si>
  <si>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</si>
  <si>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</si>
  <si>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</si>
  <si>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</si>
  <si>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</si>
  <si>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</si>
  <si>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</si>
  <si>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</si>
  <si>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</si>
  <si>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</si>
  <si>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</si>
  <si>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</si>
  <si>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</si>
  <si>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</si>
  <si>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</si>
  <si>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</si>
  <si>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</si>
  <si>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</si>
  <si>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</si>
  <si>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</si>
  <si>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</si>
  <si>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</si>
  <si>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</si>
  <si>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</si>
  <si>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</si>
  <si>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</si>
  <si>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</si>
  <si>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</si>
  <si>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</si>
  <si>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</si>
  <si>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</si>
  <si>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</si>
  <si>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</si>
  <si>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</si>
  <si>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</si>
  <si>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</si>
  <si>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</si>
  <si>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</si>
  <si>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</si>
  <si>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</si>
  <si>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</si>
  <si>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</si>
  <si>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</si>
  <si>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</si>
  <si>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</si>
  <si>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</si>
  <si>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</si>
  <si>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</si>
  <si>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</si>
  <si>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</si>
  <si>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</si>
  <si>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</si>
  <si>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</si>
  <si>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</si>
  <si>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</si>
  <si>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</si>
  <si>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</si>
  <si>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</si>
  <si>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</si>
  <si>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</si>
  <si>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</si>
  <si>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</si>
  <si>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</si>
  <si>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</si>
  <si>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</si>
  <si>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</si>
  <si>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</si>
  <si>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</si>
  <si>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</si>
  <si>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</si>
  <si>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</si>
  <si>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</si>
  <si>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</si>
  <si>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</si>
  <si>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</si>
  <si>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</si>
  <si>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</si>
  <si>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</si>
  <si>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</si>
  <si>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</si>
  <si>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</si>
  <si>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</si>
  <si>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</si>
  <si>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</si>
  <si>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</si>
  <si>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</si>
  <si>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</si>
  <si>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</si>
  <si>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</si>
  <si>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</si>
  <si>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</si>
  <si>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</si>
  <si>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</si>
  <si>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</si>
  <si>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</si>
  <si>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</si>
  <si>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</si>
  <si>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</si>
  <si>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</si>
  <si>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</si>
  <si>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</si>
  <si>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</si>
  <si>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</si>
  <si>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</si>
  <si>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</si>
  <si>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</si>
  <si>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</si>
  <si>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</si>
  <si>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</si>
  <si>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</si>
  <si>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</si>
  <si>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</si>
  <si>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</si>
  <si>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</si>
  <si>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</si>
  <si>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</si>
  <si>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</si>
  <si>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</si>
  <si>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</si>
  <si>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</si>
  <si>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</si>
  <si>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</si>
  <si>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</si>
  <si>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</si>
  <si>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</si>
  <si>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</si>
  <si>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</si>
  <si>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</si>
  <si>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</si>
  <si>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</si>
  <si>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</si>
  <si>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</si>
  <si>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</si>
  <si>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</si>
  <si>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</si>
  <si>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</si>
  <si>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</si>
  <si>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</si>
  <si>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</si>
  <si>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</si>
  <si>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</si>
  <si>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</si>
  <si>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</si>
  <si>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</si>
  <si>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</si>
  <si>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</si>
  <si>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</si>
  <si>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</si>
  <si>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</si>
  <si>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</si>
  <si>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</si>
  <si>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</si>
  <si>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</si>
  <si>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</si>
  <si>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</si>
  <si>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</si>
  <si>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</si>
  <si>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</si>
  <si>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</si>
  <si>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</si>
  <si>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</si>
  <si>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</si>
  <si>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</si>
  <si>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</si>
  <si>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</si>
  <si>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</si>
  <si>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</si>
  <si>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</si>
  <si>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</si>
  <si>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</si>
  <si>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</si>
  <si>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</si>
  <si>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</si>
  <si>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</si>
  <si>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</si>
  <si>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</si>
  <si>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</si>
  <si>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</si>
  <si>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</si>
  <si>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</si>
  <si>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</si>
  <si>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</si>
  <si>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</si>
  <si>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</si>
  <si>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</si>
  <si>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</si>
  <si>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</si>
  <si>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</si>
  <si>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</si>
  <si>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</si>
  <si>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</si>
  <si>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</si>
  <si>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</si>
  <si>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</si>
  <si>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</si>
  <si>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</si>
  <si>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</si>
  <si>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</si>
  <si>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</si>
  <si>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</si>
  <si>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</si>
  <si>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</si>
  <si>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</si>
  <si>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</si>
  <si>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</si>
  <si>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</si>
  <si>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</si>
  <si>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</si>
  <si>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</si>
  <si>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</si>
  <si>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</si>
  <si>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</si>
  <si>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</si>
  <si>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</si>
  <si>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</si>
  <si>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</si>
  <si>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</si>
  <si>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</si>
  <si>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</si>
  <si>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</si>
  <si>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</si>
  <si>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</si>
  <si>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</si>
  <si>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</si>
  <si>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</si>
  <si>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</si>
  <si>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</si>
  <si>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</si>
  <si>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</si>
  <si>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</si>
  <si>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</si>
  <si>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</si>
  <si>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</si>
  <si>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</si>
  <si>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</si>
  <si>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</si>
  <si>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</si>
  <si>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</si>
  <si>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</si>
  <si>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</si>
  <si>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</si>
  <si>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</si>
  <si>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</si>
  <si>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</si>
  <si>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</si>
  <si>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</si>
  <si>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</si>
  <si>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</si>
  <si>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</si>
  <si>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</si>
  <si>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</si>
  <si>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</si>
  <si>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</si>
  <si>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</si>
  <si>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</si>
  <si>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</si>
  <si>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</si>
  <si>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</si>
  <si>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</si>
  <si>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</si>
  <si>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</si>
  <si>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</si>
  <si>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</si>
  <si>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</si>
  <si>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</si>
  <si>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</si>
  <si>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</si>
  <si>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</si>
  <si>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</si>
  <si>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</si>
  <si>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</si>
  <si>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</si>
  <si>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</si>
  <si>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</si>
  <si>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</si>
  <si>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</si>
  <si>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</si>
  <si>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</si>
  <si>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</si>
  <si>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</si>
  <si>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</si>
  <si>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</si>
  <si>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</si>
  <si>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</si>
  <si>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</si>
  <si>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</si>
  <si>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</si>
  <si>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</si>
  <si>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</si>
  <si>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</si>
  <si>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</si>
  <si>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</si>
  <si>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</si>
  <si>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</si>
  <si>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</si>
  <si>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</si>
  <si>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</si>
  <si>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</si>
  <si>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</si>
  <si>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</si>
  <si>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</si>
  <si>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</si>
  <si>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</si>
  <si>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</si>
  <si>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</si>
  <si>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</si>
  <si>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</si>
  <si>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</si>
  <si>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</si>
  <si>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</si>
  <si>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</si>
  <si>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</si>
  <si>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</si>
  <si>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</si>
  <si>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</si>
  <si>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</si>
  <si>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</si>
  <si>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</si>
  <si>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</si>
  <si>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</si>
  <si>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</si>
  <si>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</si>
  <si>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</si>
  <si>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</si>
  <si>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</si>
  <si>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</si>
  <si>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</si>
  <si>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</si>
  <si>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</si>
  <si>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</si>
  <si>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</si>
  <si>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</si>
  <si>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</si>
  <si>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</si>
  <si>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</si>
  <si>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</si>
  <si>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</si>
  <si>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</si>
  <si>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</si>
  <si>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</si>
  <si>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</si>
  <si>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</si>
  <si>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</si>
  <si>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</si>
  <si>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</si>
  <si>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</si>
  <si>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</si>
  <si>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</si>
  <si>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</si>
  <si>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</si>
  <si>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</si>
  <si>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</si>
  <si>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</si>
  <si>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</si>
  <si>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</si>
  <si>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</si>
  <si>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</si>
  <si>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</si>
  <si>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</si>
  <si>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</si>
  <si>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</si>
  <si>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</si>
  <si>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</si>
  <si>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</si>
  <si>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</si>
  <si>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</si>
  <si>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</si>
  <si>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</si>
  <si>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</si>
  <si>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</si>
  <si>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</si>
  <si>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</si>
  <si>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</si>
  <si>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</si>
  <si>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</si>
  <si>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</si>
  <si>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</si>
  <si>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</si>
  <si>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</si>
  <si>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</si>
  <si>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</si>
  <si>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</si>
  <si>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</si>
  <si>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</si>
  <si>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</si>
  <si>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</si>
  <si>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</si>
  <si>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</si>
  <si>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</si>
  <si>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</si>
  <si>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</si>
  <si>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</si>
  <si>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</si>
  <si>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</si>
  <si>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</si>
  <si>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</si>
  <si>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</si>
  <si>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</si>
  <si>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</si>
  <si>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</si>
  <si>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</si>
  <si>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</si>
  <si>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</si>
  <si>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</si>
  <si>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</si>
  <si>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</si>
  <si>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</si>
  <si>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</si>
  <si>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</si>
  <si>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</si>
  <si>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</si>
  <si>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</si>
  <si>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</si>
  <si>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</si>
  <si>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</si>
  <si>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</si>
  <si>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</si>
  <si>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</si>
  <si>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</si>
  <si>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</si>
  <si>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</si>
  <si>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</si>
  <si>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</si>
  <si>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</si>
  <si>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</si>
  <si>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</si>
  <si>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</si>
  <si>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</si>
  <si>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</si>
  <si>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</si>
  <si>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</si>
  <si>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</si>
  <si>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</si>
  <si>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</si>
  <si>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</si>
  <si>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</si>
  <si>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</si>
  <si>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</si>
  <si>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</si>
  <si>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</si>
  <si>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</si>
  <si>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</si>
  <si>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</si>
  <si>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</si>
  <si>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</si>
  <si>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</si>
  <si>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</si>
  <si>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</si>
  <si>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</si>
  <si>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</si>
  <si>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</si>
  <si>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</si>
  <si>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</si>
  <si>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</si>
  <si>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</si>
  <si>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</si>
  <si>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</si>
  <si>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</si>
  <si>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</si>
  <si>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</si>
  <si>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</si>
  <si>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</si>
  <si>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</si>
  <si>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</si>
  <si>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</si>
  <si>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</si>
  <si>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</si>
  <si>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</si>
  <si>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</si>
  <si>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</si>
  <si>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</si>
  <si>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</si>
  <si>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</si>
  <si>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</si>
  <si>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</si>
  <si>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</si>
  <si>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</si>
  <si>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</si>
  <si>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</si>
  <si>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</si>
  <si>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</si>
  <si>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</si>
  <si>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</si>
  <si>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</si>
  <si>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</si>
  <si>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</si>
  <si>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</si>
  <si>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</si>
  <si>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</si>
  <si>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</si>
  <si>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</si>
  <si>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</si>
  <si>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</si>
  <si>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</si>
  <si>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</si>
  <si>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</si>
  <si>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</si>
  <si>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</si>
  <si>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</si>
  <si>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</si>
  <si>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</si>
  <si>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</si>
  <si>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</si>
  <si>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</si>
  <si>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</si>
  <si>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</si>
  <si>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</si>
  <si>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</si>
  <si>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</si>
  <si>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</si>
  <si>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</si>
  <si>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</si>
  <si>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</si>
  <si>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</si>
  <si>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</si>
  <si>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</si>
  <si>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</si>
  <si>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</si>
  <si>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</si>
  <si>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</si>
  <si>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</si>
  <si>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</si>
  <si>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</si>
  <si>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</si>
  <si>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</si>
  <si>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</si>
  <si>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</si>
  <si>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</si>
  <si>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</si>
  <si>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</si>
  <si>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</si>
  <si>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</si>
  <si>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</si>
  <si>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</si>
  <si>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</si>
  <si>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</si>
  <si>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</si>
  <si>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</si>
  <si>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</si>
  <si>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</si>
  <si>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</si>
  <si>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</si>
  <si>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</si>
  <si>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</si>
  <si>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</si>
  <si>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</si>
  <si>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</si>
  <si>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</si>
  <si>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</si>
  <si>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</si>
  <si>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</si>
  <si>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</si>
  <si>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</si>
  <si>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</si>
  <si>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</si>
  <si>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</si>
  <si>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</si>
  <si>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</si>
  <si>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</si>
  <si>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</si>
  <si>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</si>
  <si>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</si>
  <si>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</si>
  <si>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</si>
  <si>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</si>
  <si>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</si>
  <si>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</si>
  <si>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</si>
  <si>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</si>
  <si>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</si>
  <si>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</si>
  <si>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</si>
  <si>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</si>
  <si>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</si>
  <si>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</si>
  <si>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</si>
  <si>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</si>
  <si>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</si>
  <si>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</si>
  <si>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</si>
  <si>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</si>
  <si>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</si>
  <si>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</si>
  <si>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</si>
  <si>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</si>
  <si>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</si>
  <si>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</si>
  <si>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</si>
  <si>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</si>
  <si>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</si>
  <si>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</si>
  <si>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</si>
  <si>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</si>
  <si>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</si>
  <si>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</si>
  <si>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</si>
  <si>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</si>
  <si>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</si>
  <si>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</si>
  <si>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</si>
  <si>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</si>
  <si>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</si>
  <si>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</si>
  <si>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</si>
  <si>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</si>
  <si>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</si>
  <si>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</si>
  <si>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</si>
  <si>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</si>
  <si>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</si>
  <si>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</si>
  <si>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</si>
  <si>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</si>
  <si>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</si>
  <si>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</si>
  <si>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</si>
  <si>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</si>
  <si>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</si>
  <si>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</si>
  <si>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</si>
  <si>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</si>
  <si>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</si>
  <si>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</si>
  <si>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</si>
  <si>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</si>
  <si>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</si>
  <si>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</si>
  <si>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</si>
  <si>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</si>
  <si>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</si>
  <si>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</si>
  <si>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</si>
  <si>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</si>
  <si>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</si>
  <si>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</si>
  <si>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</si>
  <si>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</si>
  <si>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</si>
  <si>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</si>
  <si>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</si>
  <si>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</si>
  <si>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</si>
  <si>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</si>
  <si>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</si>
  <si>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</si>
  <si>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</si>
  <si>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</si>
  <si>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</si>
  <si>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</si>
  <si>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</si>
  <si>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</si>
  <si>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</si>
  <si>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</si>
  <si>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</si>
  <si>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</si>
  <si>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</si>
  <si>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</si>
  <si>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</si>
  <si>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</si>
  <si>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</si>
  <si>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</si>
  <si>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</si>
  <si>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</si>
  <si>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</si>
  <si>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</si>
  <si>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</si>
  <si>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</si>
  <si>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</si>
  <si>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</si>
  <si>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</si>
  <si>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</si>
  <si>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</si>
  <si>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</si>
  <si>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</si>
  <si>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</si>
  <si>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</si>
  <si>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</si>
  <si>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</si>
  <si>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</si>
  <si>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</si>
  <si>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</si>
  <si>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</si>
  <si>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</si>
  <si>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</si>
  <si>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</si>
  <si>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</si>
  <si>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</si>
  <si>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</si>
  <si>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</si>
  <si>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</si>
  <si>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</si>
  <si>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</si>
  <si>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</si>
  <si>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</si>
  <si>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</si>
  <si>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</si>
  <si>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</si>
  <si>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</si>
  <si>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</si>
  <si>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</si>
  <si>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</si>
  <si>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</si>
  <si>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</si>
  <si>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</si>
  <si>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</si>
  <si>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</si>
  <si>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</si>
  <si>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</si>
  <si>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</si>
  <si>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</si>
  <si>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</si>
  <si>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</si>
  <si>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</si>
  <si>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</si>
  <si>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</si>
  <si>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</si>
  <si>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</si>
  <si>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</si>
  <si>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</si>
  <si>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</si>
  <si>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</si>
  <si>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</si>
  <si>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</si>
  <si>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</si>
  <si>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</si>
  <si>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</si>
  <si>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</si>
  <si>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</si>
  <si>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</si>
  <si>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</si>
  <si>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</si>
  <si>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</si>
  <si>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</si>
  <si>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</si>
  <si>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</si>
  <si>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</si>
  <si>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</si>
  <si>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</si>
  <si>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</si>
  <si>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</si>
  <si>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</si>
  <si>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</si>
  <si>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</si>
  <si>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</si>
  <si>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</si>
  <si>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</si>
  <si>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</si>
  <si>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</si>
  <si>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</si>
  <si>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</si>
  <si>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</si>
  <si>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</si>
  <si>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</si>
  <si>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</si>
  <si>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</si>
  <si>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</si>
  <si>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</si>
  <si>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</si>
  <si>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</si>
  <si>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</si>
  <si>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</si>
  <si>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</si>
  <si>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</si>
  <si>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</si>
  <si>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</si>
  <si>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</si>
  <si>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</si>
  <si>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</si>
  <si>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</si>
  <si>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</si>
  <si>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</si>
  <si>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</si>
  <si>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</si>
  <si>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</si>
  <si>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</si>
  <si>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</si>
  <si>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</si>
  <si>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</si>
  <si>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</si>
  <si>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</si>
  <si>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</si>
  <si>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</si>
  <si>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</si>
  <si>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</si>
  <si>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</si>
  <si>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</si>
  <si>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</si>
  <si>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</si>
  <si>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</si>
  <si>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</si>
  <si>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</si>
  <si>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</si>
  <si>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</si>
  <si>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</si>
  <si>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</si>
  <si>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</si>
  <si>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</si>
  <si>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</si>
  <si>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</si>
  <si>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</si>
  <si>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</si>
  <si>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</si>
  <si>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</si>
  <si>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</si>
  <si>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</si>
  <si>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</si>
  <si>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</si>
  <si>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</si>
  <si>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</si>
  <si>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</si>
  <si>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</si>
  <si>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</si>
  <si>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</si>
  <si>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</si>
  <si>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</si>
  <si>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</si>
  <si>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</si>
  <si>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</si>
  <si>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</si>
  <si>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</si>
  <si>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</si>
  <si>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</si>
  <si>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</si>
  <si>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</si>
  <si>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</si>
  <si>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</si>
  <si>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</si>
  <si>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</si>
  <si>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</si>
  <si>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</si>
  <si>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</si>
  <si>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</si>
  <si>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</si>
  <si>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</si>
  <si>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</si>
  <si>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</si>
  <si>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</si>
  <si>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</si>
  <si>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</si>
  <si>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</si>
  <si>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</si>
  <si>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</si>
  <si>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</si>
  <si>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</si>
  <si>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</si>
  <si>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</si>
  <si>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</si>
  <si>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</si>
  <si>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</si>
  <si>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</si>
  <si>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</si>
  <si>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</si>
  <si>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</si>
  <si>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</si>
  <si>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</si>
  <si>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</si>
  <si>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</si>
  <si>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</si>
  <si>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</si>
  <si>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</si>
  <si>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</si>
  <si>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</si>
  <si>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</si>
  <si>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</si>
  <si>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</si>
  <si>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</si>
  <si>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</si>
  <si>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</si>
  <si>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</si>
  <si>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</si>
  <si>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</si>
  <si>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</si>
  <si>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</si>
  <si>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</si>
  <si>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</si>
  <si>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</si>
  <si>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</si>
  <si>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</si>
  <si>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</si>
  <si>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</si>
  <si>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</si>
  <si>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</si>
  <si>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</si>
  <si>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</si>
  <si>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</si>
  <si>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</si>
  <si>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</si>
  <si>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</si>
  <si>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</si>
  <si>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</si>
  <si>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</si>
  <si>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</si>
  <si>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</si>
  <si>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</si>
  <si>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</si>
  <si>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</si>
  <si>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</si>
  <si>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</si>
  <si>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</si>
  <si>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</si>
  <si>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</si>
  <si>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</si>
  <si>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</si>
  <si>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</si>
  <si>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</si>
  <si>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</si>
  <si>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</si>
  <si>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</si>
  <si>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</si>
  <si>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</si>
  <si>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</si>
  <si>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</si>
  <si>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</si>
  <si>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</si>
  <si>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</si>
  <si>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</si>
  <si>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</si>
  <si>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</si>
  <si>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</si>
  <si>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</si>
  <si>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</si>
  <si>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</si>
  <si>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</si>
  <si>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</si>
  <si>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</si>
  <si>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</si>
  <si>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</si>
  <si>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</si>
  <si>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</si>
  <si>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</si>
  <si>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</si>
  <si>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</si>
  <si>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</si>
  <si>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</si>
  <si>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</si>
  <si>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</si>
  <si>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</si>
  <si>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</si>
  <si>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</si>
  <si>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</si>
  <si>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</si>
  <si>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</si>
  <si>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</si>
  <si>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</si>
  <si>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</si>
  <si>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</si>
  <si>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</si>
  <si>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</si>
  <si>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</si>
  <si>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</si>
  <si>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</si>
  <si>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</si>
  <si>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</si>
  <si>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</si>
  <si>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</si>
  <si>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</si>
  <si>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</si>
  <si>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</si>
  <si>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</si>
  <si>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</si>
  <si>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</si>
  <si>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</si>
  <si>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</si>
  <si>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</si>
  <si>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</si>
  <si>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</si>
  <si>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</si>
  <si>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</si>
  <si>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</si>
  <si>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</si>
  <si>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</si>
  <si>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</si>
  <si>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</si>
  <si>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</si>
  <si>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</si>
  <si>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</si>
  <si>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</si>
  <si>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</si>
  <si>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</si>
  <si>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</si>
  <si>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</si>
  <si>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</si>
  <si>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</si>
  <si>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</si>
  <si>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</si>
  <si>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</si>
  <si>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</si>
  <si>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</si>
  <si>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</si>
  <si>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</si>
  <si>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</si>
  <si>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</si>
  <si>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</si>
  <si>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</si>
  <si>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</si>
  <si>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</si>
  <si>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</si>
  <si>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</si>
  <si>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</si>
  <si>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</si>
  <si>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</si>
  <si>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</si>
  <si>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</si>
  <si>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</si>
  <si>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</si>
  <si>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</si>
  <si>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</si>
  <si>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</si>
  <si>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</si>
  <si>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</si>
  <si>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</si>
  <si>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</si>
  <si>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</si>
  <si>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</si>
  <si>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</si>
  <si>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</si>
  <si>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</si>
  <si>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</si>
  <si>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</si>
  <si>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</si>
  <si>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</si>
  <si>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</si>
  <si>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</si>
  <si>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</si>
  <si>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</si>
  <si>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</si>
  <si>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</si>
  <si>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</si>
  <si>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</si>
  <si>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</si>
  <si>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</si>
  <si>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</si>
  <si>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</si>
  <si>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</si>
  <si>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</si>
  <si>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</si>
  <si>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</si>
  <si>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</si>
  <si>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</si>
  <si>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</si>
  <si>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</si>
  <si>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</si>
  <si>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</si>
  <si>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</si>
  <si>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</si>
  <si>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</si>
  <si>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</si>
  <si>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</si>
  <si>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</si>
  <si>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</si>
  <si>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</si>
  <si>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</si>
  <si>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</si>
  <si>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</si>
  <si>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</si>
  <si>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</si>
  <si>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</si>
  <si>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</si>
  <si>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</si>
  <si>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</si>
  <si>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</si>
  <si>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</si>
  <si>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</si>
  <si>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</si>
  <si>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</si>
  <si>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</si>
  <si>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</si>
  <si>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</si>
  <si>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</si>
  <si>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</si>
  <si>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</si>
  <si>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</si>
  <si>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</si>
  <si>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</si>
  <si>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</si>
  <si>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</si>
  <si>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</si>
  <si>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</si>
  <si>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</si>
  <si>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</si>
  <si>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</si>
  <si>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</si>
  <si>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</si>
  <si>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</si>
  <si>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</si>
  <si>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</si>
  <si>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</si>
  <si>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</si>
  <si>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</si>
  <si>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</si>
  <si>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</si>
  <si>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</si>
  <si>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</si>
  <si>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</si>
  <si>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</si>
  <si>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</si>
  <si>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</si>
  <si>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</si>
  <si>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</si>
  <si>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</si>
  <si>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</si>
  <si>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</si>
  <si>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</si>
  <si>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</si>
  <si>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</si>
  <si>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</si>
  <si>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</si>
  <si>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</si>
  <si>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</si>
  <si>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</si>
  <si>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</si>
  <si>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</si>
  <si>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</si>
  <si>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</si>
  <si>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</si>
  <si>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</si>
  <si>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</si>
  <si>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</si>
  <si>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</si>
  <si>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</si>
  <si>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</si>
  <si>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</si>
  <si>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</si>
  <si>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</si>
  <si>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</si>
  <si>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</si>
  <si>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</si>
  <si>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</si>
  <si>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</si>
  <si>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</si>
  <si>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</si>
  <si>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</si>
  <si>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</si>
  <si>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</si>
  <si>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</si>
  <si>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</si>
  <si>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</si>
  <si>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</si>
  <si>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</si>
  <si>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</si>
  <si>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</si>
  <si>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</si>
  <si>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</si>
  <si>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</si>
  <si>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</si>
  <si>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</si>
  <si>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</si>
  <si>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</si>
  <si>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</si>
  <si>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</si>
  <si>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</si>
  <si>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</si>
  <si>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</si>
  <si>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</si>
  <si>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</si>
  <si>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</si>
  <si>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</si>
  <si>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</si>
  <si>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</si>
  <si>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</si>
  <si>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</si>
  <si>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</si>
  <si>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</si>
  <si>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</si>
  <si>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</si>
  <si>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</si>
  <si>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</si>
  <si>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</si>
  <si>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</si>
  <si>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</si>
  <si>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</si>
  <si>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</si>
  <si>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</si>
  <si>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</si>
  <si>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</si>
  <si>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</si>
  <si>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</si>
  <si>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</si>
  <si>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</si>
  <si>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</si>
  <si>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</si>
  <si>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</si>
  <si>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</si>
  <si>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</si>
  <si>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</si>
  <si>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</si>
  <si>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</si>
  <si>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</si>
  <si>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</si>
  <si>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</si>
  <si>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</si>
  <si>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</si>
  <si>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</si>
  <si>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</si>
  <si>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</si>
  <si>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</si>
  <si>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</si>
  <si>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</si>
  <si>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</si>
  <si>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</si>
  <si>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</si>
  <si>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</si>
  <si>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</si>
  <si>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</si>
  <si>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</si>
  <si>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</si>
  <si>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</si>
  <si>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</si>
  <si>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</si>
  <si>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</si>
  <si>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</si>
  <si>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</si>
  <si>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</si>
  <si>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</si>
  <si>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</si>
  <si>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</si>
  <si>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</si>
  <si>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</si>
  <si>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</si>
  <si>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</si>
  <si>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</si>
  <si>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</si>
  <si>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</si>
  <si>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</si>
  <si>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</si>
  <si>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</si>
  <si>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</si>
  <si>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</si>
  <si>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</si>
  <si>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</si>
  <si>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</si>
  <si>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</si>
  <si>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</si>
  <si>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</si>
  <si>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</si>
  <si>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</si>
  <si>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</si>
  <si>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</si>
  <si>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</si>
  <si>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</si>
  <si>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</si>
  <si>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</si>
  <si>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</si>
  <si>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</si>
  <si>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</si>
  <si>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</si>
  <si>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</si>
  <si>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</si>
  <si>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</si>
  <si>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</si>
  <si>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</si>
  <si>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</si>
  <si>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</si>
  <si>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</si>
  <si>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</si>
  <si>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</si>
  <si>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</si>
  <si>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</si>
  <si>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</si>
  <si>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</si>
  <si>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</si>
  <si>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</si>
  <si>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</si>
  <si>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</si>
  <si>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</si>
  <si>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</si>
  <si>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</si>
  <si>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</si>
  <si>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</si>
  <si>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</si>
  <si>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</si>
  <si>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</si>
  <si>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</si>
  <si>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</si>
  <si>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</si>
  <si>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</si>
  <si>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</si>
  <si>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</si>
  <si>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</si>
  <si>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</si>
  <si>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</si>
  <si>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</si>
  <si>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</si>
  <si>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</si>
  <si>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</si>
  <si>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</si>
  <si>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</si>
  <si>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</si>
  <si>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</si>
  <si>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</si>
  <si>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</si>
  <si>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</si>
  <si>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</si>
  <si>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</si>
  <si>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</si>
  <si>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</si>
  <si>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</si>
  <si>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</si>
  <si>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</si>
  <si>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</si>
  <si>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</si>
  <si>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</si>
  <si>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</si>
  <si>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</si>
  <si>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</si>
  <si>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</si>
  <si>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</si>
  <si>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</si>
  <si>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</si>
  <si>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</si>
  <si>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</si>
  <si>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</si>
  <si>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</si>
  <si>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</si>
  <si>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</si>
  <si>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</si>
  <si>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</si>
  <si>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</si>
  <si>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</si>
  <si>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</si>
  <si>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</si>
  <si>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</si>
  <si>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</si>
  <si>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</si>
  <si>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</si>
  <si>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</si>
  <si>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</si>
  <si>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</si>
  <si>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</si>
  <si>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</si>
  <si>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</si>
  <si>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</si>
  <si>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</si>
  <si>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</si>
  <si>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</si>
  <si>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</si>
  <si>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</si>
  <si>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</si>
  <si>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</si>
  <si>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</si>
  <si>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</si>
  <si>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</si>
  <si>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</si>
  <si>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</si>
  <si>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</si>
  <si>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</si>
  <si>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</si>
  <si>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</si>
  <si>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</si>
  <si>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</si>
  <si>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</si>
  <si>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</si>
  <si>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</si>
  <si>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</si>
  <si>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</si>
  <si>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</si>
  <si>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</si>
  <si>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</si>
  <si>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</si>
  <si>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</si>
  <si>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</si>
  <si>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</si>
  <si>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</si>
  <si>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</si>
  <si>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</si>
  <si>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</si>
  <si>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</si>
  <si>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</si>
  <si>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</si>
  <si>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</si>
  <si>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</si>
  <si>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</si>
  <si>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</si>
  <si>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</si>
  <si>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</si>
  <si>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</si>
  <si>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</si>
  <si>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</si>
  <si>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</si>
  <si>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</si>
  <si>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</si>
  <si>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</si>
  <si>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</si>
  <si>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</si>
  <si>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</si>
  <si>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</si>
  <si>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</si>
  <si>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</si>
  <si>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</si>
  <si>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</si>
  <si>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</si>
  <si>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</si>
  <si>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</si>
  <si>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</si>
  <si>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</si>
  <si>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</si>
  <si>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</si>
  <si>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</si>
  <si>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</si>
  <si>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</si>
  <si>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</si>
  <si>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</si>
  <si>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</si>
  <si>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</si>
  <si>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</si>
  <si>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</si>
  <si>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</si>
  <si>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</si>
  <si>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</si>
  <si>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</si>
  <si>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</si>
  <si>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</si>
  <si>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</si>
  <si>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</si>
  <si>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</si>
  <si>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</si>
  <si>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</si>
  <si>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</si>
  <si>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</si>
  <si>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</si>
  <si>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</si>
  <si>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</si>
  <si>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</si>
  <si>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</si>
  <si>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</si>
  <si>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</si>
  <si>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</si>
  <si>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</si>
  <si>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</si>
  <si>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</si>
  <si>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</si>
  <si>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</si>
  <si>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</si>
  <si>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</si>
  <si>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</si>
  <si>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</si>
  <si>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</si>
  <si>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</si>
  <si>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</si>
  <si>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</si>
  <si>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</si>
  <si>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</si>
  <si>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</si>
  <si>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</si>
  <si>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</si>
  <si>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</si>
  <si>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</si>
  <si>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</si>
  <si>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</si>
  <si>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</si>
  <si>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</si>
  <si>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</si>
  <si>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</si>
  <si>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</si>
  <si>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</si>
  <si>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</si>
  <si>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</si>
  <si>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</si>
  <si>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</si>
  <si>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</si>
  <si>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</si>
  <si>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</si>
  <si>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</si>
  <si>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</si>
  <si>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</si>
  <si>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</si>
  <si>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</si>
  <si>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</si>
  <si>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</si>
  <si>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</si>
  <si>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</si>
  <si>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</si>
  <si>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</si>
  <si>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</si>
  <si>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</si>
  <si>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</si>
  <si>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</si>
  <si>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</si>
  <si>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</si>
  <si>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</si>
  <si>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</si>
  <si>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</si>
  <si>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</si>
  <si>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</si>
  <si>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</si>
  <si>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</si>
  <si>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</si>
  <si>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</si>
  <si>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</si>
  <si>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</si>
  <si>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</si>
  <si>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</si>
  <si>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</si>
  <si>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</si>
  <si>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</si>
  <si>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</si>
  <si>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</si>
  <si>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</si>
  <si>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</si>
  <si>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</si>
  <si>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</si>
  <si>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</si>
  <si>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</si>
  <si>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</si>
  <si>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</si>
  <si>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</si>
  <si>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</si>
  <si>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</si>
  <si>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</si>
  <si>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</si>
  <si>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</si>
  <si>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</si>
  <si>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</si>
  <si>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</si>
  <si>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</si>
  <si>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</si>
  <si>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</si>
  <si>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</si>
  <si>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</si>
  <si>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</si>
  <si>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</si>
  <si>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</si>
  <si>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</si>
  <si>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</si>
  <si>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</si>
  <si>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</si>
  <si>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</si>
  <si>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</si>
  <si>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</si>
  <si>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</si>
  <si>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</si>
  <si>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</si>
  <si>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</si>
  <si>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</si>
  <si>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</si>
  <si>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</si>
  <si>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</si>
  <si>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</si>
  <si>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</si>
  <si>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</si>
  <si>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</si>
  <si>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</si>
  <si>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</si>
  <si>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</si>
  <si>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</si>
  <si>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</si>
  <si>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</si>
  <si>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</si>
  <si>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</si>
  <si>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</si>
  <si>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</si>
  <si>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</si>
  <si>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</si>
  <si>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</si>
  <si>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</si>
  <si>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</si>
  <si>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</si>
  <si>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</si>
  <si>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</si>
  <si>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</si>
  <si>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</si>
  <si>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</si>
  <si>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</si>
  <si>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</si>
  <si>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</si>
  <si>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</si>
  <si>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</si>
  <si>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</si>
  <si>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</si>
  <si>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</si>
  <si>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</si>
  <si>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</si>
  <si>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</si>
  <si>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</si>
  <si>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</si>
  <si>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</si>
  <si>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</si>
  <si>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</si>
  <si>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</si>
  <si>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</si>
  <si>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</si>
  <si>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</si>
  <si>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</si>
  <si>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</si>
  <si>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</si>
  <si>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</si>
  <si>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</si>
  <si>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</si>
  <si>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</si>
  <si>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</si>
  <si>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</si>
  <si>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</si>
  <si>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</si>
  <si>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</si>
  <si>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</si>
  <si>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</si>
  <si>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</si>
  <si>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</si>
  <si>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</si>
  <si>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</si>
  <si>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</si>
  <si>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</si>
  <si>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</si>
  <si>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</si>
  <si>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</si>
  <si>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</si>
  <si>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</si>
  <si>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</si>
  <si>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</si>
  <si>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</si>
  <si>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</si>
  <si>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</si>
  <si>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</si>
  <si>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</si>
  <si>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</si>
  <si>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</si>
  <si>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</si>
  <si>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</si>
  <si>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</si>
  <si>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</si>
  <si>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</si>
  <si>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</si>
  <si>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</si>
  <si>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</si>
  <si>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</si>
  <si>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</si>
  <si>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</si>
  <si>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</si>
  <si>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</si>
  <si>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</si>
  <si>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</si>
  <si>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</si>
  <si>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</si>
  <si>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</si>
  <si>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</si>
  <si>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</si>
  <si>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</si>
  <si>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</si>
  <si>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</si>
  <si>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</si>
  <si>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</si>
  <si>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</si>
  <si>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</si>
  <si>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</si>
  <si>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</si>
  <si>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</si>
  <si>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</si>
  <si>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</si>
  <si>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</si>
  <si>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</si>
  <si>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</si>
  <si>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</si>
  <si>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</si>
  <si>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</si>
  <si>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</si>
  <si>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</si>
  <si>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</si>
  <si>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</si>
  <si>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</si>
  <si>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</si>
  <si>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</si>
  <si>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</si>
  <si>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</si>
  <si>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</si>
  <si>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</si>
  <si>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</si>
  <si>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</si>
  <si>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</si>
  <si>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</si>
  <si>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</si>
  <si>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</si>
  <si>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</si>
  <si>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</si>
  <si>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</si>
  <si>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</si>
  <si>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</si>
  <si>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</si>
  <si>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</si>
  <si>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</si>
  <si>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</si>
  <si>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</si>
  <si>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</si>
  <si>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</si>
  <si>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</si>
  <si>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</si>
  <si>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</si>
  <si>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</si>
  <si>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</si>
  <si>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</si>
  <si>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</si>
  <si>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</si>
  <si>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</si>
  <si>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</si>
  <si>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</si>
  <si>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</si>
  <si>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</si>
  <si>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</si>
  <si>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</si>
  <si>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</si>
  <si>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</si>
  <si>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</si>
  <si>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</si>
  <si>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</si>
  <si>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</si>
  <si>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</si>
  <si>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</si>
  <si>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</si>
  <si>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</si>
  <si>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</si>
  <si>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</si>
  <si>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</si>
  <si>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</si>
  <si>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</si>
  <si>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</si>
  <si>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</si>
  <si>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</si>
  <si>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</si>
  <si>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</si>
  <si>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</si>
  <si>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</si>
  <si>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</si>
  <si>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</si>
  <si>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</si>
  <si>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</si>
  <si>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</si>
  <si>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</si>
  <si>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</si>
  <si>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</si>
  <si>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</si>
  <si>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</si>
  <si>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</si>
  <si>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</si>
  <si>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</si>
  <si>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</si>
  <si>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</si>
  <si>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</si>
  <si>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</si>
  <si>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</si>
  <si>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</si>
  <si>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</si>
  <si>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</si>
  <si>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</si>
  <si>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</si>
  <si>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</si>
  <si>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</si>
  <si>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</si>
  <si>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</si>
  <si>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</si>
  <si>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</si>
  <si>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</si>
  <si>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</si>
  <si>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</si>
  <si>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</si>
  <si>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</si>
  <si>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</si>
  <si>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</si>
  <si>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</si>
  <si>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</si>
  <si>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</si>
  <si>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</si>
  <si>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</si>
  <si>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</si>
  <si>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</si>
  <si>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</si>
  <si>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</si>
  <si>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</si>
  <si>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</si>
  <si>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</si>
  <si>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</si>
  <si>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</si>
  <si>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</si>
  <si>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</si>
  <si>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</si>
  <si>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</si>
  <si>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</si>
  <si>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</si>
  <si>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</si>
  <si>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</si>
  <si>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</si>
  <si>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</si>
  <si>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</si>
  <si>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</si>
  <si>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</si>
  <si>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</si>
  <si>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</si>
  <si>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</si>
  <si>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</si>
  <si>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</si>
  <si>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</si>
  <si>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</si>
  <si>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</si>
  <si>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</si>
  <si>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</si>
  <si>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</si>
  <si>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</si>
  <si>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</si>
  <si>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</si>
  <si>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</si>
  <si>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</si>
  <si>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</si>
  <si>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</si>
  <si>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</si>
  <si>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</si>
  <si>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</si>
  <si>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</si>
  <si>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</si>
  <si>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</si>
  <si>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</si>
  <si>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</si>
  <si>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</si>
  <si>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</si>
  <si>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</si>
  <si>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</si>
  <si>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</si>
  <si>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</si>
  <si>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</si>
  <si>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</si>
  <si>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</si>
  <si>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</si>
  <si>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</si>
  <si>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</si>
  <si>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</si>
  <si>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</si>
  <si>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</si>
  <si>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</si>
  <si>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</si>
  <si>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</si>
  <si>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</si>
  <si>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</si>
  <si>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</si>
  <si>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</si>
  <si>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</si>
  <si>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</si>
  <si>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</si>
  <si>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</si>
  <si>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</si>
  <si>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</si>
  <si>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</si>
  <si>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</si>
  <si>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</si>
  <si>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</si>
  <si>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</si>
  <si>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</si>
  <si>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</si>
  <si>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</si>
  <si>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</si>
  <si>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</si>
  <si>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</si>
  <si>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</si>
  <si>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</si>
  <si>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</si>
  <si>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</si>
  <si>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</si>
  <si>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</si>
  <si>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</si>
  <si>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</si>
  <si>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</si>
  <si>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</si>
  <si>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</si>
  <si>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</si>
  <si>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</si>
  <si>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</si>
  <si>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</si>
  <si>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</si>
  <si>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</si>
  <si>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</si>
  <si>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</si>
  <si>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</si>
  <si>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</si>
  <si>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</si>
  <si>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</si>
  <si>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</si>
  <si>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</si>
  <si>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</si>
  <si>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</si>
  <si>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</si>
  <si>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</si>
  <si>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</si>
  <si>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</si>
  <si>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</si>
  <si>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</si>
  <si>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</si>
  <si>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</si>
  <si>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</si>
  <si>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</si>
  <si>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</si>
  <si>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</si>
  <si>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</si>
  <si>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</si>
  <si>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</si>
  <si>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</si>
  <si>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</si>
  <si>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</si>
  <si>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</si>
  <si>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</si>
  <si>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</si>
  <si>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</si>
  <si>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</si>
  <si>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</si>
  <si>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</si>
  <si>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</si>
  <si>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</si>
  <si>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</si>
  <si>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</si>
  <si>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</si>
  <si>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</si>
  <si>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</si>
  <si>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</si>
  <si>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</si>
  <si>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</si>
  <si>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</si>
  <si>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</si>
  <si>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</si>
  <si>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</si>
  <si>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</si>
  <si>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</si>
  <si>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</si>
  <si>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</si>
  <si>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</si>
  <si>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</si>
  <si>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</si>
  <si>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</si>
  <si>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</si>
  <si>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</si>
  <si>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</si>
  <si>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</si>
  <si>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</si>
  <si>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</si>
  <si>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</si>
  <si>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</si>
  <si>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</si>
  <si>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</si>
  <si>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</si>
  <si>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</si>
  <si>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</si>
  <si>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</si>
  <si>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</si>
  <si>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</si>
  <si>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</si>
  <si>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</si>
  <si>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</si>
  <si>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</si>
  <si>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</si>
  <si>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</si>
  <si>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</si>
  <si>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</si>
  <si>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</si>
  <si>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</si>
  <si>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</si>
  <si>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</si>
  <si>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</si>
  <si>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</si>
  <si>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</si>
  <si>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</si>
  <si>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</si>
  <si>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</si>
  <si>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</si>
  <si>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</si>
  <si>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</si>
  <si>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</si>
  <si>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</si>
  <si>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</si>
  <si>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</si>
  <si>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</si>
  <si>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</si>
  <si>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</si>
  <si>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</si>
  <si>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</si>
  <si>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</si>
  <si>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</si>
  <si>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</si>
  <si>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</si>
  <si>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</si>
  <si>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</si>
  <si>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</si>
  <si>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</si>
  <si>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</si>
  <si>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</si>
  <si>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</si>
  <si>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</si>
  <si>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</si>
  <si>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</si>
  <si>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</si>
  <si>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</si>
  <si>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</si>
  <si>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</si>
  <si>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</si>
  <si>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</si>
  <si>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</si>
  <si>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</si>
  <si>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</si>
  <si>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</si>
  <si>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</si>
  <si>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</si>
  <si>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</si>
  <si>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</si>
  <si>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</si>
  <si>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</si>
  <si>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</si>
  <si>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</si>
  <si>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</si>
  <si>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</si>
  <si>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</si>
  <si>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</si>
  <si>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</si>
  <si>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</si>
  <si>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</si>
  <si>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</si>
  <si>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</si>
  <si>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</si>
  <si>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</si>
  <si>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</si>
  <si>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</si>
  <si>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</si>
  <si>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</si>
  <si>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</si>
  <si>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</si>
  <si>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</si>
  <si>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</si>
  <si>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</si>
  <si>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</si>
  <si>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</si>
  <si>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</si>
  <si>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</si>
  <si>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</si>
  <si>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</si>
  <si>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</si>
  <si>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</si>
  <si>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</si>
  <si>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</si>
  <si>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</si>
  <si>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</si>
  <si>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</si>
  <si>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</si>
  <si>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</si>
  <si>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</si>
  <si>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</si>
  <si>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</si>
  <si>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</si>
  <si>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</si>
  <si>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</si>
  <si>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</si>
  <si>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</si>
  <si>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</si>
  <si>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</si>
  <si>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</si>
  <si>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</si>
  <si>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</si>
  <si>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</si>
  <si>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</si>
  <si>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</si>
  <si>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</si>
  <si>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</si>
  <si>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</si>
  <si>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</si>
  <si>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</si>
  <si>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</si>
  <si>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</si>
  <si>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</si>
  <si>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</si>
  <si>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</si>
  <si>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</si>
  <si>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</si>
  <si>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</si>
  <si>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</si>
  <si>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</si>
  <si>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</si>
  <si>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</si>
  <si>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</si>
  <si>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</si>
  <si>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</si>
  <si>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</si>
  <si>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</si>
  <si>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</si>
  <si>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</si>
  <si>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</si>
  <si>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</si>
  <si>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</si>
  <si>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</si>
  <si>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</si>
  <si>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</si>
  <si>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</si>
  <si>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</si>
  <si>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</si>
  <si>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</si>
  <si>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</si>
  <si>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</si>
  <si>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</si>
  <si>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</si>
  <si>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</si>
  <si>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</si>
  <si>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</si>
  <si>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</si>
  <si>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</si>
  <si>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</si>
  <si>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</si>
  <si>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</si>
  <si>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</si>
  <si>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</si>
  <si>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</si>
  <si>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</si>
  <si>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</si>
  <si>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</si>
  <si>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</si>
  <si>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</si>
  <si>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</si>
  <si>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</si>
  <si>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</si>
  <si>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</si>
  <si>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</si>
  <si>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</si>
  <si>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</si>
  <si>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</si>
  <si>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</si>
  <si>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</si>
  <si>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</si>
  <si>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</si>
  <si>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</si>
  <si>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</si>
  <si>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</si>
  <si>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</si>
  <si>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</si>
  <si>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</si>
  <si>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</si>
  <si>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</si>
  <si>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</si>
  <si>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</si>
  <si>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</si>
  <si>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</si>
  <si>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</si>
  <si>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</si>
  <si>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</si>
  <si>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</si>
  <si>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</si>
  <si>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</si>
  <si>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</si>
  <si>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</si>
  <si>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</si>
  <si>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</si>
  <si>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</si>
  <si>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</si>
  <si>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</si>
  <si>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</si>
  <si>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</si>
  <si>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</si>
  <si>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</si>
  <si>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</si>
  <si>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</si>
  <si>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</si>
  <si>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</si>
  <si>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</si>
  <si>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</si>
  <si>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</si>
  <si>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</si>
  <si>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</si>
  <si>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</si>
  <si>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</si>
  <si>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</si>
  <si>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</si>
  <si>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</si>
  <si>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</si>
  <si>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</si>
  <si>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</si>
  <si>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</si>
  <si>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</si>
  <si>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</si>
  <si>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</si>
  <si>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</si>
  <si>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</si>
  <si>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</si>
  <si>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</si>
  <si>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</si>
  <si>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</si>
  <si>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</si>
  <si>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</si>
  <si>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</si>
  <si>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</si>
  <si>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</si>
  <si>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</si>
  <si>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</si>
  <si>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</si>
  <si>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</si>
  <si>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</si>
  <si>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</si>
  <si>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</si>
  <si>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</si>
  <si>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</si>
  <si>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</si>
  <si>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</si>
  <si>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</si>
  <si>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</si>
  <si>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</si>
  <si>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</si>
  <si>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</si>
  <si>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</si>
  <si>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</si>
  <si>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</si>
  <si>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</si>
  <si>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</si>
  <si>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</si>
  <si>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</si>
  <si>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</si>
  <si>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</si>
  <si>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</si>
  <si>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</si>
  <si>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</si>
  <si>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</si>
  <si>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</si>
  <si>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</si>
  <si>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</si>
  <si>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</si>
  <si>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</si>
  <si>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</si>
  <si>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</si>
  <si>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</si>
  <si>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</si>
  <si>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</si>
  <si>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</si>
  <si>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</si>
  <si>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</si>
  <si>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</si>
  <si>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</si>
  <si>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</si>
  <si>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</si>
  <si>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</si>
  <si>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</si>
  <si>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</si>
  <si>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</si>
  <si>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</si>
  <si>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</si>
  <si>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</si>
  <si>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</si>
  <si>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</si>
  <si>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</si>
  <si>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</si>
  <si>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</si>
  <si>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</si>
  <si>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</si>
  <si>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</si>
  <si>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</si>
  <si>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</si>
  <si>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</si>
  <si>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</si>
  <si>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</si>
  <si>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</si>
  <si>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</si>
  <si>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</si>
  <si>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</si>
  <si>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</si>
  <si>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</si>
  <si>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</si>
  <si>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</si>
  <si>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</si>
  <si>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</si>
  <si>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</si>
  <si>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</si>
  <si>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</si>
  <si>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</si>
  <si>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</si>
  <si>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</si>
  <si>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</si>
  <si>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</si>
  <si>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</si>
  <si>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</si>
  <si>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</si>
  <si>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</si>
  <si>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</si>
  <si>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</si>
  <si>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</si>
  <si>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</si>
  <si>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</si>
  <si>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</si>
  <si>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</si>
  <si>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</si>
  <si>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</si>
  <si>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</si>
  <si>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</si>
  <si>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</si>
  <si>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</si>
  <si>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</si>
  <si>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</si>
  <si>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</si>
  <si>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</si>
  <si>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</si>
  <si>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</si>
  <si>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</si>
  <si>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</si>
  <si>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</si>
  <si>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</si>
  <si>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</si>
  <si>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</si>
  <si>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</si>
  <si>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</si>
  <si>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</si>
  <si>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</si>
  <si>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</si>
  <si>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</si>
  <si>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</si>
  <si>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</si>
  <si>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</si>
  <si>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</si>
  <si>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</si>
  <si>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</si>
  <si>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</si>
  <si>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</si>
  <si>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</si>
  <si>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</si>
  <si>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</si>
  <si>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</si>
  <si>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</si>
  <si>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</si>
  <si>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</si>
  <si>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</si>
  <si>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</si>
  <si>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</si>
  <si>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</si>
  <si>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</si>
  <si>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</si>
  <si>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</si>
  <si>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</si>
  <si>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</si>
  <si>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</si>
  <si>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</si>
  <si>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</si>
  <si>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</si>
  <si>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</si>
  <si>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</si>
  <si>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</si>
  <si>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</si>
  <si>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</si>
  <si>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</si>
  <si>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</si>
  <si>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</si>
  <si>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</si>
  <si>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</si>
  <si>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</si>
  <si>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</si>
  <si>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</si>
  <si>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</si>
  <si>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</si>
  <si>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</si>
  <si>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</si>
  <si>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</si>
  <si>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</si>
  <si>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</si>
  <si>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</si>
  <si>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</si>
  <si>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</si>
  <si>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</si>
  <si>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</si>
  <si>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</si>
  <si>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</si>
  <si>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</si>
  <si>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</si>
  <si>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</si>
  <si>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</si>
  <si>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</si>
  <si>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</si>
  <si>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</si>
  <si>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</si>
  <si>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</si>
  <si>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</si>
  <si>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</si>
  <si>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</si>
  <si>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</si>
  <si>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</si>
  <si>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</si>
  <si>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</si>
  <si>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</si>
  <si>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</si>
  <si>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</si>
  <si>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</si>
  <si>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</si>
  <si>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</si>
  <si>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</si>
  <si>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</si>
  <si>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</si>
  <si>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</si>
  <si>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</si>
  <si>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</si>
  <si>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</si>
  <si>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</si>
  <si>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</si>
  <si>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</si>
  <si>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</si>
  <si>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</si>
  <si>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</si>
  <si>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</si>
  <si>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</si>
  <si>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</si>
  <si>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</si>
  <si>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</si>
  <si>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</si>
  <si>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</si>
  <si>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</si>
  <si>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</si>
  <si>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</si>
  <si>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</si>
  <si>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</si>
  <si>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</si>
  <si>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</si>
  <si>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</si>
  <si>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</si>
  <si>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</si>
  <si>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</si>
  <si>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</si>
  <si>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</si>
  <si>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</si>
  <si>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</si>
  <si>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</si>
  <si>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</si>
  <si>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</si>
  <si>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</si>
  <si>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</si>
  <si>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</si>
  <si>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</si>
  <si>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</si>
  <si>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</si>
  <si>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</si>
  <si>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</si>
  <si>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</si>
  <si>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</si>
  <si>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</si>
  <si>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</si>
  <si>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</si>
  <si>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</si>
  <si>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</si>
  <si>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</si>
  <si>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</si>
  <si>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</si>
  <si>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</si>
  <si>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</si>
  <si>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</si>
  <si>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</si>
  <si>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</si>
  <si>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</si>
  <si>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</si>
  <si>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</si>
  <si>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</si>
  <si>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</si>
  <si>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</si>
  <si>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</si>
  <si>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</si>
  <si>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</si>
  <si>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</si>
  <si>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</si>
  <si>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</si>
  <si>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</si>
  <si>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</si>
  <si>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</si>
  <si>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</si>
  <si>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</si>
  <si>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</si>
  <si>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</si>
  <si>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</si>
  <si>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</si>
  <si>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</si>
  <si>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</si>
  <si>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</si>
  <si>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</si>
  <si>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</si>
  <si>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</si>
  <si>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</si>
  <si>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</si>
  <si>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</si>
  <si>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</si>
  <si>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</si>
  <si>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</si>
  <si>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</si>
  <si>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</si>
  <si>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</si>
  <si>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</si>
  <si>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</si>
  <si>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</si>
  <si>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</si>
  <si>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</si>
  <si>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</si>
  <si>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</si>
  <si>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</si>
  <si>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</si>
  <si>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</si>
  <si>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</si>
  <si>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</si>
  <si>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</si>
  <si>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</si>
  <si>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</si>
  <si>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</si>
  <si>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</si>
  <si>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</si>
  <si>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</si>
  <si>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</si>
  <si>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</si>
  <si>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</si>
  <si>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</si>
  <si>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</si>
  <si>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</si>
  <si>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</si>
  <si>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</si>
  <si>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</si>
  <si>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</si>
  <si>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</si>
  <si>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</si>
  <si>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</si>
  <si>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</si>
  <si>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</si>
  <si>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</si>
  <si>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</si>
  <si>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</si>
  <si>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</si>
  <si>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</si>
  <si>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</si>
  <si>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</si>
  <si>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</si>
  <si>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</si>
  <si>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</si>
  <si>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</si>
  <si>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</si>
  <si>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</si>
  <si>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</si>
  <si>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</si>
  <si>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</si>
  <si>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</si>
  <si>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</si>
  <si>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</si>
  <si>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</si>
  <si>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</si>
  <si>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</si>
  <si>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</si>
  <si>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</si>
  <si>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</si>
  <si>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</si>
  <si>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</si>
  <si>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</si>
  <si>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</si>
  <si>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</si>
  <si>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</si>
  <si>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</si>
  <si>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</si>
  <si>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</si>
  <si>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</si>
  <si>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</si>
  <si>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</si>
  <si>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</si>
  <si>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</si>
  <si>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</si>
  <si>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</si>
  <si>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</si>
  <si>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</si>
  <si>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</si>
  <si>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</si>
  <si>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</si>
  <si>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</si>
  <si>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</si>
  <si>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</si>
  <si>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</si>
  <si>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</si>
  <si>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</si>
  <si>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</si>
  <si>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</si>
  <si>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</si>
  <si>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</si>
  <si>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</si>
  <si>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</si>
  <si>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</si>
  <si>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</si>
  <si>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</si>
  <si>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</si>
  <si>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</si>
  <si>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</si>
  <si>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</si>
  <si>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</si>
  <si>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</si>
  <si>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</si>
  <si>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</si>
  <si>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</si>
  <si>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</si>
  <si>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</si>
  <si>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</si>
  <si>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</si>
  <si>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</si>
  <si>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</si>
  <si>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</si>
  <si>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</si>
  <si>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</si>
  <si>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</si>
  <si>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</si>
  <si>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</si>
  <si>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</si>
  <si>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</si>
  <si>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</si>
  <si>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</si>
  <si>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</si>
  <si>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</si>
  <si>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</si>
  <si>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</si>
  <si>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</si>
  <si>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</si>
  <si>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</si>
  <si>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</si>
  <si>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</si>
  <si>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</si>
  <si>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</si>
  <si>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</si>
  <si>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</si>
  <si>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</si>
  <si>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</si>
  <si>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</si>
  <si>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</si>
  <si>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</si>
  <si>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</si>
  <si>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</si>
  <si>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</si>
  <si>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</si>
  <si>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</si>
  <si>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</si>
  <si>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</si>
  <si>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</si>
  <si>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</si>
  <si>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</si>
  <si>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</si>
  <si>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</si>
  <si>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</si>
  <si>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</si>
  <si>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</si>
  <si>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</si>
  <si>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</si>
  <si>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</si>
  <si>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</si>
  <si>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</si>
  <si>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</si>
  <si>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</si>
  <si>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</si>
  <si>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</si>
  <si>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</si>
  <si>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</si>
  <si>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</si>
  <si>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</si>
  <si>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</si>
  <si>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</si>
  <si>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</si>
  <si>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</si>
  <si>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</si>
  <si>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</si>
  <si>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</si>
  <si>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</si>
  <si>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</si>
  <si>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</si>
  <si>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</si>
  <si>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</si>
  <si>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</si>
  <si>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</si>
  <si>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</si>
  <si>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</si>
  <si>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</si>
  <si>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</si>
  <si>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</si>
  <si>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</si>
  <si>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</si>
  <si>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</si>
  <si>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</si>
  <si>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</si>
  <si>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</si>
  <si>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</si>
  <si>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</si>
  <si>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</si>
  <si>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</si>
  <si>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</si>
  <si>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</si>
  <si>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</si>
  <si>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</si>
  <si>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</si>
  <si>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</si>
  <si>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</si>
  <si>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</si>
  <si>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</si>
  <si>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</si>
  <si>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</si>
  <si>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</si>
  <si>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</si>
  <si>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</si>
  <si>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</si>
  <si>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</si>
  <si>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</si>
  <si>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</si>
  <si>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</si>
  <si>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</si>
  <si>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</si>
  <si>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</si>
  <si>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</si>
  <si>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</si>
  <si>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</si>
  <si>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</si>
  <si>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</si>
  <si>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</si>
  <si>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</si>
  <si>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</si>
  <si>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</si>
  <si>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</si>
  <si>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</si>
  <si>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</si>
  <si>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</si>
  <si>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</si>
  <si>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</si>
  <si>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</si>
  <si>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</si>
  <si>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</si>
  <si>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</si>
  <si>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</si>
  <si>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</si>
  <si>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</si>
  <si>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</si>
  <si>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</si>
  <si>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</si>
  <si>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</si>
  <si>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</si>
  <si>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</si>
  <si>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</si>
  <si>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</si>
  <si>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</si>
  <si>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</si>
  <si>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</si>
  <si>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</si>
  <si>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</si>
  <si>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</si>
  <si>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</si>
  <si>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</si>
  <si>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</si>
  <si>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</si>
  <si>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</si>
  <si>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</si>
  <si>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</si>
  <si>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</si>
  <si>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</si>
  <si>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</si>
  <si>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</si>
  <si>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</si>
  <si>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</si>
  <si>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</si>
  <si>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</si>
  <si>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</si>
  <si>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</si>
  <si>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</si>
  <si>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</si>
  <si>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</si>
  <si>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</si>
  <si>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</si>
  <si>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</si>
  <si>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</si>
  <si>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</si>
  <si>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</si>
  <si>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</si>
  <si>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</si>
  <si>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</si>
  <si>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</si>
  <si>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</si>
  <si>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</si>
  <si>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</si>
  <si>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</si>
  <si>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</si>
  <si>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</si>
  <si>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</si>
  <si>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</si>
  <si>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</si>
  <si>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</si>
  <si>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</si>
  <si>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</si>
  <si>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</si>
  <si>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</si>
  <si>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</si>
  <si>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</si>
  <si>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</si>
  <si>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</si>
  <si>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</si>
  <si>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</si>
  <si>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</si>
  <si>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</si>
  <si>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</si>
  <si>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</si>
  <si>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</si>
  <si>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</si>
  <si>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</si>
  <si>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</si>
  <si>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</si>
  <si>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</si>
  <si>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</si>
  <si>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</si>
  <si>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</si>
  <si>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</si>
  <si>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</si>
  <si>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</si>
  <si>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</si>
  <si>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</si>
  <si>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</si>
  <si>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</si>
  <si>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</si>
  <si>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</si>
  <si>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</si>
  <si>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</si>
  <si>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</si>
  <si>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</si>
  <si>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</si>
  <si>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</si>
  <si>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</si>
  <si>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</si>
  <si>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</si>
  <si>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</si>
  <si>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</si>
  <si>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</si>
  <si>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</si>
  <si>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</si>
  <si>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</si>
  <si>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</si>
  <si>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</si>
  <si>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</si>
  <si>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</si>
  <si>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</si>
  <si>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</si>
  <si>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</si>
  <si>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</si>
  <si>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</si>
  <si>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</si>
  <si>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</si>
  <si>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</si>
  <si>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</si>
  <si>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</si>
  <si>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</si>
  <si>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</si>
  <si>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</si>
  <si>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</si>
  <si>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</si>
  <si>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</si>
  <si>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</si>
  <si>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</si>
  <si>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</si>
  <si>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</si>
  <si>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</si>
  <si>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</si>
  <si>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</si>
  <si>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</si>
  <si>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</si>
  <si>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</si>
  <si>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</si>
  <si>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</si>
  <si>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</si>
  <si>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</si>
  <si>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</si>
  <si>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</si>
  <si>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</si>
  <si>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</si>
  <si>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</si>
  <si>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</si>
  <si>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</si>
  <si>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</si>
  <si>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</si>
  <si>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</si>
  <si>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</si>
  <si>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</si>
  <si>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</si>
  <si>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</si>
  <si>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</si>
  <si>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</si>
  <si>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</si>
  <si>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</si>
  <si>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</si>
  <si>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</si>
  <si>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</si>
  <si>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</si>
  <si>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</si>
  <si>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</si>
  <si>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</si>
  <si>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</si>
  <si>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</si>
  <si>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</si>
  <si>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</si>
  <si>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</si>
  <si>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</si>
  <si>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</si>
  <si>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</si>
  <si>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</si>
  <si>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</si>
  <si>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</si>
  <si>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</si>
  <si>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</si>
  <si>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</si>
  <si>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</si>
  <si>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</si>
  <si>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</si>
  <si>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</si>
  <si>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</si>
  <si>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</si>
  <si>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</si>
  <si>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</si>
  <si>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</si>
  <si>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</si>
  <si>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</si>
  <si>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</si>
  <si>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</si>
  <si>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</si>
  <si>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</si>
  <si>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</si>
  <si>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</si>
  <si>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</si>
  <si>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</si>
  <si>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</si>
  <si>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</si>
  <si>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</si>
  <si>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</si>
  <si>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</si>
  <si>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</si>
  <si>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</si>
  <si>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</si>
  <si>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</si>
  <si>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</si>
  <si>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</si>
  <si>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</si>
  <si>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</si>
  <si>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</si>
  <si>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</si>
  <si>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</si>
  <si>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</si>
  <si>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</si>
  <si>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</si>
  <si>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</si>
  <si>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</si>
  <si>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</si>
  <si>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</si>
  <si>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</si>
  <si>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</si>
  <si>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</si>
  <si>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</si>
  <si>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</si>
  <si>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</si>
  <si>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</si>
  <si>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</si>
  <si>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</si>
  <si>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</si>
  <si>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</si>
  <si>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</si>
  <si>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</si>
  <si>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</si>
  <si>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</si>
  <si>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</si>
  <si>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</si>
  <si>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</si>
  <si>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</si>
  <si>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</si>
  <si>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</si>
  <si>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</si>
  <si>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</si>
  <si>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</si>
  <si>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</si>
  <si>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</si>
  <si>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</si>
  <si>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</si>
  <si>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</si>
  <si>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</si>
  <si>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</si>
  <si>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</si>
  <si>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</si>
  <si>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</si>
  <si>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</si>
  <si>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</si>
  <si>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</si>
  <si>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</si>
  <si>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</si>
  <si>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</si>
  <si>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</si>
  <si>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</si>
  <si>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</si>
  <si>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</si>
  <si>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</si>
  <si>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</si>
  <si>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</si>
  <si>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</si>
  <si>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</si>
  <si>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</si>
  <si>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</si>
  <si>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</si>
  <si>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</si>
  <si>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</si>
  <si>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</si>
  <si>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</si>
  <si>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</si>
  <si>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</si>
  <si>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</si>
  <si>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</si>
  <si>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</si>
  <si>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</si>
  <si>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</si>
  <si>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</si>
  <si>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</si>
  <si>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</si>
  <si>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</si>
  <si>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</si>
  <si>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</si>
  <si>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</si>
  <si>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</si>
  <si>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</si>
  <si>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</si>
  <si>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</si>
  <si>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</si>
  <si>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</si>
  <si>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</si>
  <si>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</si>
  <si>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</si>
  <si>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</si>
  <si>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</si>
  <si>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</si>
  <si>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</si>
  <si>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</si>
  <si>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</si>
  <si>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</si>
  <si>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</si>
  <si>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</si>
  <si>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</si>
  <si>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</si>
  <si>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</si>
  <si>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</si>
  <si>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</si>
  <si>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</si>
  <si>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</si>
  <si>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</si>
  <si>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</si>
  <si>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</si>
  <si>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</si>
  <si>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</si>
  <si>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</si>
  <si>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</si>
  <si>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</si>
  <si>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</si>
  <si>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</si>
  <si>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</si>
  <si>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</si>
  <si>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</si>
  <si>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</si>
  <si>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</si>
  <si>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</si>
  <si>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</si>
  <si>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</si>
  <si>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</si>
  <si>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</si>
  <si>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</si>
  <si>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</si>
  <si>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</si>
  <si>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</si>
  <si>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</si>
  <si>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</si>
  <si>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</si>
  <si>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</si>
  <si>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</si>
  <si>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</si>
  <si>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</si>
  <si>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</si>
  <si>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</si>
  <si>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</si>
  <si>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</si>
  <si>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</si>
  <si>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</si>
  <si>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</si>
  <si>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</si>
  <si>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</si>
  <si>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</si>
  <si>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</si>
  <si>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</si>
  <si>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</si>
  <si>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</si>
  <si>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</si>
  <si>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</si>
  <si>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</si>
  <si>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</si>
  <si>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</si>
  <si>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</si>
  <si>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</si>
  <si>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</si>
  <si>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</si>
  <si>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</si>
  <si>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</si>
  <si>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</si>
  <si>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</si>
  <si>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</si>
  <si>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</si>
  <si>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</si>
  <si>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</si>
  <si>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</si>
  <si>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</si>
  <si>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</si>
  <si>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</si>
  <si>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</si>
  <si>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</si>
  <si>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</si>
  <si>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</si>
  <si>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</si>
  <si>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</si>
  <si>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</si>
  <si>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</si>
  <si>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</si>
  <si>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</si>
  <si>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</si>
  <si>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</si>
  <si>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</si>
  <si>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</si>
  <si>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</si>
  <si>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</si>
  <si>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</si>
  <si>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</si>
  <si>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</si>
  <si>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</si>
  <si>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</si>
  <si>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</si>
  <si>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</si>
  <si>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</si>
  <si>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</si>
  <si>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</si>
  <si>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</si>
  <si>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</si>
  <si>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</si>
  <si>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</si>
  <si>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</si>
  <si>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</si>
  <si>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</si>
  <si>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</si>
  <si>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</si>
  <si>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</si>
  <si>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</si>
  <si>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</si>
  <si>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</si>
  <si>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</si>
  <si>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</si>
  <si>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</si>
  <si>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</si>
  <si>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</si>
  <si>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</si>
  <si>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</si>
  <si>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</si>
  <si>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</si>
  <si>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</si>
  <si>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</si>
  <si>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</si>
  <si>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</si>
  <si>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</si>
  <si>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</si>
  <si>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</si>
  <si>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</si>
  <si>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</si>
  <si>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</si>
  <si>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</si>
  <si>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</si>
  <si>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</si>
  <si>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</si>
  <si>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</si>
  <si>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</si>
  <si>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</si>
  <si>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</si>
  <si>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</si>
  <si>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</si>
  <si>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</si>
  <si>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</si>
  <si>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</si>
  <si>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</si>
  <si>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</si>
  <si>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</si>
  <si>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</si>
  <si>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</si>
  <si>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</si>
  <si>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</si>
  <si>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</si>
  <si>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</si>
  <si>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</si>
  <si>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</si>
  <si>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</si>
  <si>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</si>
  <si>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</si>
  <si>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</si>
  <si>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</si>
  <si>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</si>
  <si>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</si>
  <si>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</si>
  <si>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</si>
  <si>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</si>
  <si>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</si>
  <si>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</si>
  <si>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</si>
  <si>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</si>
  <si>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</si>
  <si>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</si>
  <si>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</si>
  <si>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</si>
  <si>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</si>
  <si>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</si>
  <si>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</si>
  <si>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</si>
  <si>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</si>
  <si>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</si>
  <si>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</si>
  <si>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</si>
  <si>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</si>
  <si>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</si>
  <si>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</si>
  <si>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</si>
  <si>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</si>
  <si>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</si>
  <si>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</si>
  <si>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</si>
  <si>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</si>
  <si>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</si>
  <si>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</si>
  <si>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</si>
  <si>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</si>
  <si>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</si>
  <si>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</si>
  <si>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</si>
  <si>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</si>
  <si>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</si>
  <si>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</si>
  <si>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</si>
  <si>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</si>
  <si>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</si>
  <si>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</si>
  <si>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</si>
  <si>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</si>
  <si>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</si>
  <si>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</si>
  <si>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</si>
  <si>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</si>
  <si>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</si>
  <si>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</si>
  <si>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</si>
  <si>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</si>
  <si>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</si>
  <si>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</si>
  <si>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</si>
  <si>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</si>
  <si>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</si>
  <si>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</si>
  <si>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</si>
  <si>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</si>
  <si>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</si>
  <si>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</si>
  <si>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</si>
  <si>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</si>
  <si>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</si>
  <si>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</si>
  <si>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</si>
  <si>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</si>
  <si>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</si>
  <si>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</si>
  <si>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</si>
  <si>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</si>
  <si>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</si>
  <si>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</si>
  <si>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</si>
  <si>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</si>
  <si>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</si>
  <si>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</si>
  <si>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</si>
  <si>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</si>
  <si>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</si>
  <si>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</si>
  <si>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</si>
  <si>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</si>
  <si>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</si>
  <si>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</si>
  <si>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</si>
  <si>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</si>
  <si>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</si>
  <si>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</si>
  <si>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</si>
  <si>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</si>
  <si>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</si>
  <si>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</si>
  <si>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</si>
  <si>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</si>
  <si>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</si>
  <si>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</si>
  <si>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</si>
  <si>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</si>
  <si>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</si>
  <si>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</si>
  <si>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</si>
  <si>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</si>
  <si>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</si>
  <si>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</si>
  <si>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</si>
  <si>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</si>
  <si>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</si>
  <si>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</si>
  <si>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</si>
  <si>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</si>
  <si>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</si>
  <si>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</si>
  <si>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</si>
  <si>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</si>
  <si>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</si>
  <si>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</si>
  <si>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</si>
  <si>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</si>
  <si>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</si>
  <si>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</si>
  <si>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</si>
  <si>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</si>
  <si>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</si>
  <si>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</si>
  <si>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</si>
  <si>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</si>
  <si>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</si>
  <si>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</si>
  <si>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</si>
  <si>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</si>
  <si>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</si>
  <si>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</si>
  <si>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</si>
  <si>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</si>
  <si>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</si>
  <si>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</si>
  <si>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</si>
  <si>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</si>
  <si>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</si>
  <si>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</si>
  <si>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</si>
  <si>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</si>
  <si>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</si>
  <si>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</si>
  <si>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</si>
  <si>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</si>
  <si>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</si>
  <si>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</si>
  <si>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</si>
  <si>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</si>
  <si>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</si>
  <si>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</si>
  <si>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</si>
  <si>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</si>
  <si>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</si>
  <si>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</si>
  <si>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</si>
  <si>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</si>
  <si>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</si>
  <si>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</si>
  <si>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</si>
  <si>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</si>
  <si>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</si>
  <si>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</si>
  <si>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</si>
  <si>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</si>
  <si>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</si>
  <si>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</si>
  <si>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</si>
  <si>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</si>
  <si>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</si>
  <si>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</si>
  <si>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</si>
  <si>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</si>
  <si>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</si>
  <si>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</si>
  <si>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</si>
  <si>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</si>
  <si>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</si>
  <si>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</si>
  <si>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</si>
  <si>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</si>
  <si>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</si>
  <si>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</si>
  <si>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</si>
  <si>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</si>
  <si>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</si>
  <si>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</si>
  <si>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</si>
  <si>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</si>
  <si>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</si>
  <si>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</si>
  <si>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</si>
  <si>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</si>
  <si>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</si>
  <si>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</si>
  <si>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</si>
  <si>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</si>
  <si>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</si>
  <si>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</si>
  <si>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</si>
  <si>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</si>
  <si>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</si>
  <si>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</si>
  <si>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</si>
  <si>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</si>
  <si>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</si>
  <si>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</si>
  <si>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</si>
  <si>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</si>
  <si>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</si>
  <si>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</si>
  <si>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</si>
  <si>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</si>
  <si>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</si>
  <si>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</si>
  <si>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</si>
  <si>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</si>
  <si>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</si>
  <si>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</si>
  <si>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</si>
  <si>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</si>
  <si>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</si>
  <si>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</si>
  <si>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</si>
  <si>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</si>
  <si>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</si>
  <si>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</si>
  <si>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</si>
  <si>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</si>
  <si>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</si>
  <si>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</si>
  <si>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</si>
  <si>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</si>
  <si>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</si>
  <si>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</si>
  <si>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</si>
  <si>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</si>
  <si>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</si>
  <si>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</si>
  <si>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</si>
  <si>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</si>
  <si>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</si>
  <si>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</si>
  <si>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</si>
  <si>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</si>
  <si>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</si>
  <si>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</si>
  <si>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</si>
  <si>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</si>
  <si>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</si>
  <si>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</si>
  <si>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</si>
  <si>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</si>
  <si>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</si>
  <si>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</si>
  <si>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</si>
  <si>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</si>
  <si>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</si>
  <si>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</si>
  <si>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</si>
  <si>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</si>
  <si>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</si>
  <si>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</si>
  <si>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</si>
  <si>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</si>
  <si>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</si>
  <si>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</si>
  <si>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</si>
  <si>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</si>
  <si>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</si>
  <si>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</si>
  <si>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</si>
  <si>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</si>
  <si>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</si>
  <si>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</si>
  <si>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</si>
  <si>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</si>
  <si>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</si>
  <si>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</si>
  <si>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</si>
  <si>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</si>
  <si>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</si>
  <si>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</si>
  <si>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</si>
  <si>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</si>
  <si>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</si>
  <si>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</si>
  <si>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</si>
  <si>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</si>
  <si>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</si>
  <si>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</si>
  <si>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</si>
  <si>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</si>
  <si>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</si>
  <si>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</si>
  <si>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</si>
  <si>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</si>
  <si>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</si>
  <si>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</si>
  <si>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</si>
  <si>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</si>
  <si>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</si>
  <si>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</si>
  <si>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</si>
  <si>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</si>
  <si>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</si>
  <si>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</si>
  <si>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</si>
  <si>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</si>
  <si>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</si>
  <si>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</si>
  <si>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</si>
  <si>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</si>
  <si>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</si>
  <si>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</si>
  <si>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</si>
  <si>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</si>
  <si>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</si>
  <si>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</si>
  <si>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</si>
  <si>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</si>
  <si>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</si>
  <si>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</si>
  <si>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</si>
  <si>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</si>
  <si>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</si>
  <si>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</si>
  <si>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</si>
  <si>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</si>
  <si>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</si>
  <si>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</si>
  <si>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</si>
  <si>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</si>
  <si>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</si>
  <si>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</si>
  <si>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</si>
  <si>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</si>
  <si>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</si>
  <si>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</si>
  <si>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</si>
  <si>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</si>
  <si>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</si>
  <si>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</si>
  <si>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</si>
  <si>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</si>
  <si>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</si>
  <si>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</si>
  <si>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</si>
  <si>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</si>
  <si>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</si>
  <si>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</si>
  <si>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</si>
  <si>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</si>
  <si>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</si>
  <si>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</si>
  <si>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</si>
  <si>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</si>
  <si>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</si>
  <si>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</si>
  <si>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</si>
  <si>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</si>
  <si>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</si>
  <si>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</si>
  <si>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</si>
  <si>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</si>
  <si>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</si>
  <si>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</si>
  <si>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</si>
  <si>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</si>
  <si>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</si>
  <si>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</si>
  <si>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</si>
  <si>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</si>
  <si>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</si>
  <si>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</si>
  <si>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</si>
  <si>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</si>
  <si>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</si>
  <si>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</si>
  <si>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</si>
  <si>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</si>
  <si>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</si>
  <si>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</si>
  <si>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</si>
  <si>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</si>
  <si>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</si>
  <si>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</si>
  <si>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</si>
  <si>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</si>
  <si>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</si>
  <si>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</si>
  <si>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</si>
  <si>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</si>
  <si>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</si>
  <si>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</si>
  <si>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</si>
  <si>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</si>
  <si>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</si>
  <si>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</si>
  <si>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</si>
  <si>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</si>
  <si>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</si>
  <si>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</si>
  <si>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</si>
  <si>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</si>
  <si>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</si>
  <si>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</si>
  <si>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</si>
  <si>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</si>
  <si>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</si>
  <si>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</si>
  <si>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</si>
  <si>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</si>
  <si>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</si>
  <si>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</si>
  <si>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</si>
  <si>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</si>
  <si>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</si>
  <si>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</si>
  <si>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</si>
  <si>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</si>
  <si>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</si>
  <si>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</si>
  <si>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</si>
  <si>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</si>
  <si>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</si>
  <si>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</si>
  <si>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</si>
  <si>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</si>
  <si>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</si>
  <si>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</si>
  <si>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</si>
  <si>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</si>
  <si>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</si>
  <si>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</si>
  <si>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</si>
  <si>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</si>
  <si>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</si>
  <si>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</si>
  <si>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</si>
  <si>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</si>
  <si>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</si>
  <si>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</si>
  <si>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</si>
  <si>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</si>
  <si>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</si>
  <si>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</si>
  <si>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</si>
  <si>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</si>
  <si>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</si>
  <si>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</si>
  <si>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</si>
  <si>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</si>
  <si>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</si>
  <si>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</si>
  <si>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</si>
  <si>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</si>
  <si>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</si>
  <si>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</si>
  <si>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</si>
  <si>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</si>
  <si>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</si>
  <si>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</si>
  <si>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</si>
  <si>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</si>
  <si>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</si>
  <si>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</si>
  <si>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</si>
  <si>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</si>
  <si>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</si>
  <si>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</si>
  <si>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</si>
  <si>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</si>
  <si>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</si>
  <si>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</si>
  <si>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</si>
  <si>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</si>
  <si>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</si>
  <si>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</si>
  <si>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</si>
  <si>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</si>
  <si>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</si>
  <si>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</si>
  <si>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</si>
  <si>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</si>
  <si>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</si>
  <si>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</si>
  <si>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</si>
  <si>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</si>
  <si>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</si>
  <si>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</si>
  <si>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</si>
  <si>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</si>
  <si>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</si>
  <si>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</si>
  <si>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</si>
  <si>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</si>
  <si>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</si>
  <si>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</si>
  <si>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</si>
  <si>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</si>
  <si>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</si>
  <si>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</si>
  <si>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</si>
  <si>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</si>
  <si>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</si>
  <si>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</si>
  <si>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</si>
  <si>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</si>
  <si>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</si>
  <si>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</si>
  <si>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</si>
  <si>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</si>
  <si>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</si>
  <si>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</si>
  <si>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</si>
  <si>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</si>
  <si>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</si>
  <si>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</si>
  <si>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</si>
  <si>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</si>
  <si>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</si>
  <si>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</si>
  <si>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</si>
  <si>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</si>
  <si>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</si>
  <si>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</si>
  <si>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</si>
  <si>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</si>
  <si>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</si>
  <si>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</si>
  <si>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</si>
  <si>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</si>
  <si>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</si>
  <si>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</si>
  <si>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</si>
  <si>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</si>
  <si>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</si>
  <si>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</si>
  <si>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</si>
  <si>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</si>
  <si>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</si>
  <si>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</si>
  <si>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</si>
  <si>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</si>
  <si>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</si>
  <si>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</si>
  <si>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</si>
  <si>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</si>
  <si>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</si>
  <si>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</si>
  <si>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</si>
  <si>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</si>
  <si>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</si>
  <si>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</si>
  <si>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</si>
  <si>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</si>
  <si>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</si>
  <si>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</si>
  <si>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</si>
  <si>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</si>
  <si>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</si>
  <si>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</si>
  <si>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</si>
  <si>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</si>
  <si>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</si>
  <si>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</si>
  <si>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</si>
  <si>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</si>
  <si>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</si>
  <si>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</si>
  <si>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</si>
  <si>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</si>
  <si>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</si>
  <si>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</si>
  <si>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</si>
  <si>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</si>
  <si>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</si>
  <si>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</si>
  <si>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</si>
  <si>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</si>
  <si>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</si>
  <si>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</si>
  <si>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</si>
  <si>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</si>
  <si>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</si>
  <si>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</si>
  <si>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</si>
  <si>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</si>
  <si>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</si>
  <si>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</si>
  <si>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</si>
  <si>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</si>
  <si>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</si>
  <si>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</si>
  <si>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</si>
  <si>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</si>
  <si>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</si>
  <si>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</si>
  <si>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</si>
  <si>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</si>
  <si>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</si>
  <si>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</si>
  <si>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</si>
  <si>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</si>
  <si>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</si>
  <si>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</si>
  <si>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</si>
  <si>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</si>
  <si>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</si>
  <si>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</si>
  <si>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</si>
  <si>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</si>
  <si>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</si>
  <si>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</si>
  <si>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</si>
  <si>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</si>
  <si>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</si>
  <si>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</si>
  <si>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</si>
  <si>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</si>
  <si>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</si>
  <si>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</si>
  <si>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</si>
  <si>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</si>
  <si>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</si>
  <si>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</si>
  <si>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</si>
  <si>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</si>
  <si>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</si>
  <si>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</si>
  <si>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</si>
  <si>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</si>
  <si>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</si>
  <si>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</si>
  <si>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</si>
  <si>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</si>
  <si>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</si>
  <si>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</si>
  <si>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</si>
  <si>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</si>
  <si>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</si>
  <si>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</si>
  <si>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</si>
  <si>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</si>
  <si>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</si>
  <si>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</si>
  <si>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</si>
  <si>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</si>
  <si>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</si>
  <si>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</si>
  <si>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</si>
  <si>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</si>
  <si>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</si>
  <si>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</si>
  <si>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</si>
  <si>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</si>
  <si>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</si>
  <si>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</si>
  <si>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</si>
  <si>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</si>
  <si>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</si>
  <si>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</si>
  <si>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</si>
  <si>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</si>
  <si>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</si>
  <si>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</si>
  <si>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</si>
  <si>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</si>
  <si>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</si>
  <si>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</si>
  <si>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</si>
  <si>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</si>
  <si>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</si>
  <si>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</si>
  <si>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</si>
  <si>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</si>
  <si>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</si>
  <si>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</si>
  <si>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</si>
  <si>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</si>
  <si>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</si>
  <si>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</si>
  <si>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</si>
  <si>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</si>
  <si>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</si>
  <si>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</si>
  <si>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</si>
  <si>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</si>
  <si>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</si>
  <si>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</si>
  <si>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</si>
  <si>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</si>
  <si>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</si>
  <si>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</si>
  <si>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</si>
  <si>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</si>
  <si>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</si>
  <si>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</si>
  <si>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</si>
  <si>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</si>
  <si>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</si>
  <si>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</si>
  <si>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</si>
  <si>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</si>
  <si>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</si>
  <si>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</si>
  <si>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</si>
  <si>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</si>
  <si>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</si>
  <si>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</si>
  <si>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</si>
  <si>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</si>
  <si>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</si>
  <si>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</si>
  <si>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</si>
  <si>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</si>
  <si>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</si>
  <si>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</si>
  <si>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</si>
  <si>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</si>
  <si>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</si>
  <si>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</si>
  <si>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</si>
  <si>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</si>
  <si>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</si>
  <si>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</si>
  <si>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</si>
  <si>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</si>
  <si>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</si>
  <si>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</si>
  <si>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</si>
  <si>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</si>
  <si>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</si>
  <si>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</si>
  <si>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</si>
  <si>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</si>
  <si>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</si>
  <si>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</si>
  <si>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</si>
  <si>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</si>
  <si>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</si>
  <si>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</si>
  <si>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</si>
  <si>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</si>
  <si>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</si>
  <si>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</si>
  <si>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</si>
  <si>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</si>
  <si>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</si>
  <si>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</si>
  <si>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</si>
  <si>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</si>
  <si>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</si>
  <si>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</si>
  <si>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</si>
  <si>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</si>
  <si>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</si>
  <si>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</si>
  <si>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</si>
  <si>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</si>
  <si>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</si>
  <si>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</si>
  <si>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</si>
  <si>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</si>
  <si>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</si>
  <si>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</si>
  <si>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</si>
  <si>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</si>
  <si>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</si>
  <si>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</si>
  <si>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</si>
  <si>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</si>
  <si>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</si>
  <si>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</si>
  <si>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</si>
  <si>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</si>
  <si>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</si>
  <si>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</si>
  <si>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</si>
  <si>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</si>
  <si>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</si>
  <si>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</si>
  <si>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</si>
  <si>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</si>
  <si>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</si>
  <si>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</si>
  <si>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</si>
  <si>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</si>
  <si>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</si>
  <si>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</si>
  <si>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</si>
  <si>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</si>
  <si>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</si>
  <si>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</si>
  <si>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</si>
  <si>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</si>
  <si>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</si>
  <si>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</si>
  <si>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</si>
  <si>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</si>
  <si>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</si>
  <si>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</si>
  <si>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</si>
  <si>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</si>
  <si>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</si>
  <si>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</si>
  <si>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</si>
  <si>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</si>
  <si>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</si>
  <si>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</si>
  <si>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</si>
  <si>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</si>
  <si>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</si>
  <si>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</si>
  <si>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</si>
  <si>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</si>
  <si>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</si>
  <si>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</si>
  <si>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</si>
  <si>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</si>
  <si>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</si>
  <si>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</si>
  <si>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</si>
  <si>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</si>
  <si>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</si>
  <si>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</si>
  <si>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</si>
  <si>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</si>
  <si>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</si>
  <si>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</si>
  <si>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</si>
  <si>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</si>
  <si>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</si>
  <si>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</si>
  <si>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</si>
  <si>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</si>
  <si>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</si>
  <si>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</si>
  <si>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</si>
  <si>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</si>
  <si>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</si>
  <si>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</si>
  <si>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</si>
  <si>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</si>
  <si>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</si>
  <si>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</si>
  <si>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</si>
  <si>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</si>
  <si>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</si>
  <si>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</si>
  <si>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</si>
  <si>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</si>
  <si>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</si>
  <si>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</si>
  <si>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</si>
  <si>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</si>
  <si>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</si>
  <si>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</si>
  <si>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</si>
  <si>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</si>
  <si>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</si>
  <si>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</si>
  <si>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</si>
  <si>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</si>
  <si>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</si>
  <si>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</si>
  <si>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</si>
  <si>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</si>
  <si>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</si>
  <si>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</si>
  <si>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</si>
  <si>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</si>
  <si>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</si>
  <si>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</si>
  <si>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</si>
  <si>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</si>
  <si>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</si>
  <si>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</si>
  <si>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</si>
  <si>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</si>
  <si>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</si>
  <si>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</si>
  <si>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</si>
  <si>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</si>
  <si>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</si>
  <si>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</si>
  <si>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</si>
  <si>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</si>
  <si>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</si>
  <si>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</si>
  <si>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</si>
  <si>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</si>
  <si>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</si>
  <si>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</si>
  <si>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</si>
  <si>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</si>
  <si>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</si>
  <si>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</si>
  <si>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</si>
  <si>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</si>
  <si>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</si>
  <si>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</si>
  <si>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</si>
  <si>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</si>
  <si>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</si>
  <si>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</si>
  <si>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</si>
  <si>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</si>
  <si>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</si>
  <si>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</si>
  <si>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</si>
  <si>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</si>
  <si>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</si>
  <si>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</si>
  <si>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</si>
  <si>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</si>
  <si>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</si>
  <si>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</si>
  <si>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</si>
  <si>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</si>
  <si>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</si>
  <si>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</si>
  <si>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</si>
  <si>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</si>
  <si>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</si>
  <si>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</si>
  <si>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</si>
  <si>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</si>
  <si>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</si>
  <si>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</si>
  <si>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</si>
  <si>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</si>
  <si>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</si>
  <si>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</si>
  <si>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</si>
  <si>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</si>
  <si>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</si>
  <si>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</si>
  <si>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</si>
  <si>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</si>
  <si>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</si>
  <si>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</si>
  <si>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</si>
  <si>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</si>
  <si>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</si>
  <si>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</si>
  <si>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</si>
  <si>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</si>
  <si>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</si>
  <si>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</si>
  <si>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</si>
  <si>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</si>
  <si>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</si>
  <si>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</si>
  <si>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</si>
  <si>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</si>
  <si>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</si>
  <si>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</si>
  <si>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</si>
  <si>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</si>
  <si>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</si>
  <si>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</si>
  <si>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</si>
  <si>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</si>
  <si>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</si>
  <si>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</si>
  <si>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</si>
  <si>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</si>
  <si>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</si>
  <si>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</si>
  <si>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</si>
  <si>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</si>
  <si>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</si>
  <si>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</si>
  <si>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</si>
  <si>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</si>
  <si>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</si>
  <si>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</si>
  <si>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</si>
  <si>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</si>
  <si>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</si>
  <si>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</si>
  <si>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</si>
  <si>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</si>
  <si>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</si>
  <si>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</si>
  <si>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</si>
  <si>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</si>
  <si>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</si>
  <si>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</si>
  <si>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</si>
  <si>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</si>
  <si>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</si>
  <si>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</si>
  <si>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</si>
  <si>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</si>
  <si>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</si>
  <si>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</si>
  <si>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</si>
  <si>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</si>
  <si>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</si>
  <si>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</si>
  <si>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</si>
  <si>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</si>
  <si>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</si>
  <si>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</si>
  <si>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</si>
  <si>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</si>
  <si>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</si>
  <si>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</si>
  <si>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</si>
  <si>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</si>
  <si>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</si>
  <si>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</si>
  <si>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</si>
  <si>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</si>
  <si>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</si>
  <si>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</si>
  <si>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</si>
  <si>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</si>
  <si>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</si>
  <si>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</si>
  <si>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</si>
  <si>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</si>
  <si>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</si>
  <si>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</si>
  <si>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</si>
  <si>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</si>
  <si>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</si>
  <si>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</si>
  <si>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</si>
  <si>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</si>
  <si>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</si>
  <si>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</si>
  <si>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</si>
  <si>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</si>
  <si>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</si>
  <si>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</si>
  <si>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</si>
  <si>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</si>
  <si>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</si>
  <si>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</si>
  <si>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</si>
  <si>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</si>
  <si>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</si>
  <si>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</si>
  <si>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</si>
  <si>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</si>
  <si>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</si>
  <si>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</si>
  <si>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</si>
  <si>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</si>
  <si>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</si>
  <si>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</si>
  <si>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</si>
  <si>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</si>
  <si>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</si>
  <si>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</si>
  <si>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</si>
  <si>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</si>
  <si>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</si>
  <si>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</si>
  <si>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</si>
  <si>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</si>
  <si>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</si>
  <si>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</si>
  <si>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</si>
  <si>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</si>
  <si>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</si>
  <si>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</si>
  <si>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</si>
  <si>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</si>
  <si>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</si>
  <si>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</si>
  <si>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</si>
  <si>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</si>
  <si>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</si>
  <si>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</si>
  <si>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</si>
  <si>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</si>
  <si>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</si>
  <si>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</si>
  <si>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</si>
  <si>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</si>
  <si>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</si>
  <si>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</si>
  <si>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</si>
  <si>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</si>
  <si>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</si>
  <si>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</si>
  <si>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</si>
  <si>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</si>
  <si>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</si>
  <si>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</si>
  <si>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</si>
  <si>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</si>
  <si>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</si>
  <si>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</si>
  <si>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</si>
  <si>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</si>
  <si>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</si>
  <si>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</si>
  <si>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</si>
  <si>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</si>
  <si>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</si>
  <si>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</si>
  <si>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</si>
  <si>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</si>
  <si>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</si>
  <si>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</si>
  <si>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</si>
  <si>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</si>
  <si>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</si>
  <si>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</si>
  <si>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</si>
  <si>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</si>
  <si>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</si>
  <si>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</si>
  <si>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</si>
  <si>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</si>
  <si>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</si>
  <si>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</si>
  <si>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</si>
  <si>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</si>
  <si>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</si>
  <si>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</si>
  <si>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</si>
  <si>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</si>
  <si>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</si>
  <si>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</si>
  <si>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</si>
  <si>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</si>
  <si>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</si>
  <si>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</si>
  <si>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</si>
  <si>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</si>
  <si>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</si>
  <si>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</si>
  <si>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</si>
  <si>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</si>
  <si>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</si>
  <si>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</si>
  <si>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</si>
  <si>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</si>
  <si>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</si>
  <si>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</si>
  <si>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</si>
  <si>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</si>
  <si>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</si>
  <si>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</si>
  <si>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</si>
  <si>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</si>
  <si>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</si>
  <si>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</si>
  <si>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</si>
  <si>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</si>
  <si>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</si>
  <si>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</si>
  <si>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</si>
  <si>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</si>
  <si>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</si>
  <si>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</si>
  <si>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</si>
  <si>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</si>
  <si>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</si>
  <si>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</si>
  <si>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</si>
  <si>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</si>
  <si>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</si>
  <si>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</si>
  <si>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</si>
  <si>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</si>
  <si>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</si>
  <si>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</si>
  <si>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</si>
  <si>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</si>
  <si>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</si>
  <si>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</si>
  <si>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</si>
  <si>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</si>
  <si>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</si>
  <si>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</si>
  <si>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</si>
  <si>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</si>
  <si>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</si>
  <si>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</si>
  <si>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</si>
  <si>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</si>
  <si>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</si>
  <si>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</si>
  <si>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</si>
  <si>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</si>
  <si>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</si>
  <si>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</si>
  <si>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</si>
  <si>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</si>
  <si>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</si>
  <si>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</si>
  <si>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</si>
  <si>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</si>
  <si>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</si>
  <si>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</si>
  <si>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</si>
  <si>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</si>
  <si>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</si>
  <si>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</si>
  <si>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</si>
  <si>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</si>
  <si>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</si>
  <si>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</si>
  <si>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</si>
  <si>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</si>
  <si>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</si>
  <si>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</si>
  <si>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</si>
  <si>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</si>
  <si>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</si>
  <si>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</si>
  <si>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</si>
  <si>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</si>
  <si>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</si>
  <si>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</si>
  <si>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</si>
  <si>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</si>
  <si>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</si>
  <si>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</si>
  <si>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</si>
  <si>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</si>
  <si>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</si>
  <si>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</si>
  <si>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</si>
  <si>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</si>
  <si>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</si>
  <si>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</si>
  <si>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</si>
  <si>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</si>
  <si>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</si>
  <si>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</si>
  <si>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</si>
  <si>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</si>
  <si>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</si>
  <si>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</si>
  <si>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</si>
  <si>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</si>
  <si>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</si>
  <si>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</si>
  <si>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</si>
  <si>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</si>
  <si>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</si>
  <si>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</si>
  <si>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</si>
  <si>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</si>
  <si>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</si>
  <si>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</si>
  <si>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</si>
  <si>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</si>
  <si>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</si>
  <si>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</si>
  <si>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</si>
  <si>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</si>
  <si>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</si>
  <si>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</si>
  <si>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</si>
  <si>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</si>
  <si>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</si>
  <si>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</si>
  <si>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</si>
  <si>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</si>
  <si>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</si>
  <si>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</si>
  <si>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</si>
  <si>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</si>
  <si>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</si>
  <si>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</si>
  <si>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</si>
  <si>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</si>
  <si>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</si>
  <si>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</si>
  <si>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</si>
  <si>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</si>
  <si>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</si>
  <si>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</si>
  <si>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</si>
  <si>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</si>
  <si>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</si>
  <si>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</si>
  <si>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</si>
  <si>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</si>
  <si>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</si>
  <si>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</si>
  <si>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</si>
  <si>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</si>
  <si>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</si>
  <si>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</si>
  <si>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</si>
  <si>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</si>
  <si>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</si>
  <si>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</si>
  <si>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</si>
  <si>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</si>
  <si>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</si>
  <si>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</si>
  <si>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</si>
  <si>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</si>
  <si>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</si>
  <si>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</si>
  <si>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</si>
  <si>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</si>
  <si>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</si>
  <si>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</si>
  <si>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</si>
  <si>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</si>
  <si>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</si>
  <si>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</si>
  <si>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</si>
  <si>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</si>
  <si>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</si>
  <si>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</si>
  <si>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</si>
  <si>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</si>
  <si>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</si>
  <si>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</si>
  <si>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</si>
  <si>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</si>
  <si>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</si>
  <si>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</si>
  <si>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</si>
  <si>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</si>
  <si>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</si>
  <si>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</si>
  <si>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</si>
  <si>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</si>
  <si>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</si>
  <si>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</si>
  <si>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</si>
  <si>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</si>
  <si>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</si>
  <si>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</si>
  <si>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</si>
  <si>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</si>
  <si>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</si>
  <si>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</si>
  <si>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</si>
  <si>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</si>
  <si>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</si>
  <si>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</si>
  <si>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</si>
  <si>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</si>
  <si>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</si>
  <si>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</si>
  <si>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</si>
  <si>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</si>
  <si>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</si>
  <si>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</si>
  <si>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</si>
  <si>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</si>
  <si>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</si>
  <si>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</si>
  <si>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</si>
  <si>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</si>
  <si>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</si>
  <si>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</si>
  <si>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</si>
  <si>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</si>
  <si>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</si>
  <si>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</si>
  <si>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</si>
  <si>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</si>
  <si>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</si>
  <si>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</si>
  <si>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</si>
  <si>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</si>
  <si>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</si>
  <si>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</si>
  <si>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</si>
  <si>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</si>
  <si>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</si>
  <si>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</si>
  <si>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</si>
  <si>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</si>
  <si>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</si>
  <si>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</si>
  <si>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</si>
  <si>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</si>
  <si>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</si>
  <si>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</si>
  <si>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</si>
  <si>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</si>
  <si>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</si>
  <si>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</si>
  <si>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</si>
  <si>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</si>
  <si>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</si>
  <si>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</si>
  <si>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</si>
  <si>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</si>
  <si>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</si>
  <si>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</si>
  <si>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</si>
  <si>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</si>
  <si>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</si>
  <si>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</si>
  <si>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</si>
  <si>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</si>
  <si>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</si>
  <si>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</si>
  <si>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</si>
  <si>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</si>
  <si>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</si>
  <si>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</si>
  <si>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</si>
  <si>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</si>
  <si>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</si>
  <si>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</si>
  <si>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</si>
  <si>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</si>
  <si>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</si>
  <si>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</si>
  <si>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</si>
  <si>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</si>
  <si>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</si>
  <si>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</si>
  <si>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</si>
  <si>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</si>
  <si>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</si>
  <si>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</si>
  <si>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</si>
  <si>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</si>
  <si>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</si>
  <si>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</si>
  <si>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</si>
  <si>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</si>
  <si>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</si>
  <si>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</si>
  <si>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</si>
  <si>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</si>
  <si>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</si>
  <si>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</si>
  <si>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</si>
  <si>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</si>
  <si>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</si>
  <si>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</si>
  <si>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</si>
  <si>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</si>
  <si>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</si>
  <si>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</si>
  <si>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</si>
  <si>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</si>
  <si>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</si>
  <si>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</si>
  <si>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</si>
  <si>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</si>
  <si>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</si>
  <si>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</si>
  <si>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</si>
  <si>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</si>
  <si>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</si>
  <si>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</si>
  <si>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</si>
  <si>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</si>
  <si>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</si>
  <si>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</si>
  <si>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</si>
  <si>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</si>
  <si>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</si>
  <si>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</si>
  <si>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</si>
  <si>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</si>
  <si>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</si>
  <si>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</si>
  <si>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</si>
  <si>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</si>
  <si>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</si>
  <si>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</si>
  <si>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</si>
  <si>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</si>
  <si>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</si>
  <si>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</si>
  <si>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</si>
  <si>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</si>
  <si>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</si>
  <si>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</si>
  <si>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</si>
  <si>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</si>
  <si>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</si>
  <si>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</si>
  <si>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</si>
  <si>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</si>
  <si>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</si>
  <si>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</si>
  <si>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</si>
  <si>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</si>
  <si>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</si>
  <si>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</si>
  <si>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</si>
  <si>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</si>
  <si>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</si>
  <si>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</si>
  <si>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</si>
  <si>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</si>
  <si>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</si>
  <si>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</si>
  <si>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</si>
  <si>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</si>
  <si>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</si>
  <si>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</si>
  <si>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</si>
  <si>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</si>
  <si>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</si>
  <si>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</si>
  <si>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</si>
  <si>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</si>
  <si>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</si>
  <si>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</si>
  <si>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</si>
  <si>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</si>
  <si>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</si>
  <si>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</si>
  <si>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</si>
  <si>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</si>
  <si>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</si>
  <si>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</si>
  <si>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</si>
  <si>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</si>
  <si>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</si>
  <si>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</si>
  <si>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</si>
  <si>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</si>
  <si>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</si>
  <si>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</si>
  <si>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</si>
  <si>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</si>
  <si>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</si>
  <si>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</si>
  <si>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</si>
  <si>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</si>
  <si>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</si>
  <si>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</si>
  <si>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</si>
  <si>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</si>
  <si>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</si>
  <si>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</si>
  <si>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</si>
  <si>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</si>
  <si>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</si>
  <si>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</si>
  <si>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</si>
  <si>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</si>
  <si>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</si>
  <si>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</si>
  <si>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</si>
  <si>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</si>
  <si>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</si>
  <si>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</si>
  <si>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</si>
  <si>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</si>
  <si>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</si>
  <si>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</si>
  <si>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</si>
  <si>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</si>
  <si>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</si>
  <si>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</si>
  <si>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</si>
  <si>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</si>
  <si>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</si>
  <si>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</si>
  <si>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</si>
  <si>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</si>
  <si>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</si>
  <si>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</si>
  <si>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</si>
  <si>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</si>
  <si>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</si>
  <si>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</si>
  <si>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</si>
  <si>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</si>
  <si>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</si>
  <si>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</si>
  <si>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</si>
  <si>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</si>
  <si>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</si>
  <si>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</si>
  <si>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</si>
  <si>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</si>
  <si>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</si>
  <si>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</si>
  <si>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</si>
  <si>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</si>
  <si>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</si>
  <si>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</si>
  <si>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</si>
  <si>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</si>
  <si>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</si>
  <si>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</si>
  <si>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</si>
  <si>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</si>
  <si>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</si>
  <si>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</si>
  <si>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</si>
  <si>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</si>
  <si>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</si>
  <si>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</si>
  <si>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</si>
  <si>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</si>
  <si>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</si>
  <si>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</si>
  <si>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</si>
  <si>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</si>
  <si>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</si>
  <si>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</si>
  <si>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</si>
  <si>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</si>
  <si>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</si>
  <si>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</si>
  <si>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</si>
  <si>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</si>
  <si>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</si>
  <si>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</si>
  <si>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</si>
  <si>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</si>
  <si>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</si>
  <si>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</si>
  <si>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</si>
  <si>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</si>
  <si>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</si>
  <si>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</si>
  <si>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</si>
  <si>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</si>
  <si>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</si>
  <si>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</si>
  <si>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</si>
  <si>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</si>
  <si>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</si>
  <si>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</si>
  <si>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</si>
  <si>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</si>
  <si>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</si>
  <si>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</si>
  <si>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</si>
  <si>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</si>
  <si>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</si>
  <si>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</si>
  <si>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</si>
  <si>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</si>
  <si>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</si>
  <si>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</si>
  <si>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</si>
  <si>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</si>
  <si>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</si>
  <si>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</si>
  <si>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</si>
  <si>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</si>
  <si>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</si>
  <si>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</si>
  <si>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</si>
  <si>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</si>
  <si>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</si>
  <si>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</si>
  <si>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</si>
  <si>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</si>
  <si>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</si>
  <si>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</si>
  <si>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</si>
  <si>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</si>
  <si>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</si>
  <si>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</si>
  <si>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</si>
  <si>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</si>
  <si>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</si>
  <si>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</si>
  <si>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</si>
  <si>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</si>
  <si>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</si>
  <si>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</si>
  <si>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</si>
  <si>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</si>
  <si>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</si>
  <si>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</si>
  <si>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</si>
  <si>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</si>
  <si>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</si>
  <si>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</si>
  <si>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</si>
  <si>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</si>
  <si>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</si>
  <si>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</si>
  <si>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</si>
  <si>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</si>
  <si>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</si>
  <si>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</si>
  <si>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</si>
  <si>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</si>
  <si>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</si>
  <si>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</si>
  <si>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</si>
  <si>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</si>
  <si>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</si>
  <si>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</si>
  <si>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</si>
  <si>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</si>
  <si>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</si>
  <si>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</si>
  <si>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</si>
  <si>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</si>
  <si>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</si>
  <si>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</si>
  <si>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</si>
  <si>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</si>
  <si>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</si>
  <si>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</si>
  <si>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</si>
  <si>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</si>
  <si>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</si>
  <si>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</si>
  <si>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</si>
  <si>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</si>
  <si>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</si>
  <si>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</si>
  <si>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</si>
  <si>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</si>
  <si>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</si>
  <si>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</si>
  <si>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</si>
  <si>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</si>
  <si>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</si>
  <si>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</si>
  <si>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</si>
  <si>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</si>
  <si>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</si>
  <si>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</si>
  <si>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</si>
  <si>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</si>
  <si>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</si>
  <si>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</si>
  <si>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</si>
  <si>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</si>
  <si>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</si>
  <si>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</si>
  <si>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</si>
  <si>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</si>
  <si>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</si>
  <si>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</si>
  <si>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</si>
  <si>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</si>
  <si>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</si>
  <si>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</si>
  <si>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</si>
  <si>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</si>
  <si>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</si>
  <si>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</si>
  <si>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</si>
  <si>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</si>
  <si>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</si>
  <si>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</si>
  <si>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</si>
  <si>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</si>
  <si>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</si>
  <si>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</si>
  <si>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</si>
  <si>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</si>
  <si>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</si>
  <si>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</si>
  <si>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</si>
  <si>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</si>
  <si>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</si>
  <si>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</si>
  <si>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</si>
  <si>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</si>
  <si>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</si>
  <si>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</si>
  <si>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</si>
  <si>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</si>
  <si>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</si>
  <si>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</si>
  <si>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</si>
  <si>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</si>
  <si>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</si>
  <si>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</si>
  <si>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</si>
  <si>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</si>
  <si>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</si>
  <si>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</si>
  <si>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</si>
  <si>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</si>
  <si>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</si>
  <si>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</si>
  <si>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</si>
  <si>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</si>
  <si>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</si>
  <si>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</si>
  <si>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</si>
  <si>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</si>
  <si>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</si>
  <si>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</si>
  <si>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</si>
  <si>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</si>
  <si>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</si>
  <si>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</si>
  <si>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</si>
  <si>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</si>
  <si>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</si>
  <si>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</si>
  <si>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</si>
  <si>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</si>
  <si>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</si>
  <si>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</si>
  <si>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</si>
  <si>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</si>
  <si>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</si>
  <si>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</si>
  <si>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</si>
  <si>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</si>
  <si>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</si>
  <si>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</si>
  <si>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</si>
  <si>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</si>
  <si>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</si>
  <si>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</si>
  <si>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</si>
  <si>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</si>
  <si>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</si>
  <si>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</si>
  <si>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</si>
  <si>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</si>
  <si>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</si>
  <si>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</si>
  <si>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</si>
  <si>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</si>
  <si>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</si>
  <si>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</si>
  <si>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</si>
  <si>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</si>
  <si>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</si>
  <si>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</si>
  <si>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</si>
  <si>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</si>
  <si>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</si>
  <si>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</si>
  <si>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</si>
  <si>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</si>
  <si>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</si>
  <si>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</si>
  <si>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</si>
  <si>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</si>
  <si>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</si>
  <si>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</si>
  <si>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</si>
  <si>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</si>
  <si>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</si>
  <si>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</si>
  <si>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</si>
  <si>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</si>
  <si>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</si>
  <si>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</si>
  <si>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</si>
  <si>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</si>
  <si>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</si>
  <si>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</si>
  <si>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</si>
  <si>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</si>
  <si>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</si>
  <si>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</si>
  <si>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</si>
  <si>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</si>
  <si>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</si>
  <si>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</si>
  <si>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</si>
  <si>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</si>
  <si>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</si>
  <si>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</si>
  <si>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</si>
  <si>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</si>
  <si>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</si>
  <si>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</si>
  <si>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</si>
  <si>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</si>
  <si>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</si>
  <si>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</si>
  <si>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</si>
  <si>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</si>
  <si>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</si>
  <si>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</si>
  <si>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</si>
  <si>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</si>
  <si>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</si>
  <si>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</si>
  <si>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</si>
  <si>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</si>
  <si>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</si>
  <si>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</si>
  <si>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</si>
  <si>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</si>
  <si>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</si>
  <si>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</si>
  <si>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</si>
  <si>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</si>
  <si>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</si>
  <si>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</si>
  <si>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</si>
  <si>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</si>
  <si>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</si>
  <si>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</si>
  <si>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</si>
  <si>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</si>
  <si>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</si>
  <si>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</si>
  <si>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</si>
  <si>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</si>
  <si>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</si>
  <si>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</si>
  <si>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</si>
  <si>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</si>
  <si>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</si>
  <si>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</si>
  <si>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</si>
  <si>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</si>
  <si>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</si>
  <si>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</si>
  <si>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</si>
  <si>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</si>
  <si>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</si>
  <si>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</si>
  <si>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</si>
  <si>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</si>
  <si>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</si>
  <si>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</si>
  <si>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</si>
  <si>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</si>
  <si>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</si>
  <si>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</si>
  <si>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</si>
  <si>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</si>
  <si>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</si>
  <si>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</si>
  <si>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</si>
  <si>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</si>
  <si>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</si>
  <si>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</si>
  <si>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</si>
  <si>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</si>
  <si>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</si>
  <si>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</si>
  <si>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</si>
  <si>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</si>
  <si>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</si>
  <si>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</si>
  <si>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</si>
  <si>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</si>
  <si>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</si>
  <si>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</si>
  <si>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</si>
  <si>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</si>
  <si>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</si>
  <si>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</si>
  <si>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</si>
  <si>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</si>
  <si>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</si>
  <si>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</si>
  <si>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</si>
  <si>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</si>
  <si>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</si>
  <si>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</si>
  <si>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</si>
  <si>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</si>
  <si>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</si>
  <si>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</si>
  <si>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</si>
  <si>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</si>
  <si>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</si>
  <si>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</si>
  <si>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</si>
  <si>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</si>
  <si>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</si>
  <si>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</si>
  <si>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</si>
  <si>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</si>
  <si>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</si>
  <si>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</si>
  <si>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</si>
  <si>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</si>
  <si>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</si>
  <si>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</si>
  <si>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</si>
  <si>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</si>
  <si>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</si>
  <si>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</si>
  <si>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</si>
  <si>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</si>
  <si>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</si>
  <si>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</si>
  <si>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</si>
  <si>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</si>
  <si>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</si>
  <si>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</si>
  <si>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</si>
  <si>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</si>
  <si>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</si>
  <si>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</si>
  <si>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</si>
  <si>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</si>
  <si>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</si>
  <si>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</si>
  <si>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</si>
  <si>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</si>
  <si>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</si>
  <si>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</si>
  <si>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</si>
  <si>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</si>
  <si>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</si>
  <si>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</si>
  <si>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</si>
  <si>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</si>
  <si>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</si>
  <si>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</si>
  <si>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</si>
  <si>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</si>
  <si>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</si>
  <si>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</si>
  <si>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</si>
  <si>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</si>
  <si>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</si>
  <si>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</si>
  <si>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</si>
  <si>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</si>
  <si>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</si>
  <si>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</si>
  <si>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</si>
  <si>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</si>
  <si>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</si>
  <si>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</si>
  <si>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</si>
  <si>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</si>
  <si>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</si>
  <si>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</si>
  <si>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</si>
  <si>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</si>
  <si>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</si>
  <si>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</si>
  <si>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</si>
  <si>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</si>
  <si>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</si>
  <si>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</si>
  <si>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</si>
  <si>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</si>
  <si>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</si>
  <si>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</si>
  <si>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</si>
  <si>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</si>
  <si>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</si>
  <si>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</si>
  <si>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</si>
  <si>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</si>
  <si>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</si>
  <si>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</si>
  <si>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</si>
  <si>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</si>
  <si>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</si>
  <si>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</si>
  <si>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</si>
  <si>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</si>
  <si>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</si>
  <si>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</si>
  <si>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</si>
  <si>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</si>
  <si>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</si>
  <si>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</si>
  <si>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</si>
  <si>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</si>
  <si>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</si>
  <si>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</si>
  <si>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</si>
  <si>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</si>
  <si>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</si>
  <si>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</si>
  <si>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</si>
  <si>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</si>
  <si>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</si>
  <si>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</si>
  <si>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</si>
  <si>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</si>
  <si>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</si>
  <si>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</si>
  <si>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</si>
  <si>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</si>
  <si>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</si>
  <si>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</si>
  <si>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</si>
  <si>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</si>
  <si>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</si>
  <si>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</si>
  <si>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</si>
  <si>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</si>
  <si>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</si>
  <si>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</si>
  <si>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</si>
  <si>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</si>
  <si>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</si>
  <si>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</si>
  <si>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</si>
  <si>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</si>
  <si>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</si>
  <si>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</si>
  <si>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</si>
  <si>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</si>
  <si>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</si>
  <si>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</si>
  <si>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</si>
  <si>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</si>
  <si>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</si>
  <si>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</si>
  <si>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</si>
  <si>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</si>
  <si>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</si>
  <si>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</si>
  <si>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</si>
  <si>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</si>
  <si>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</si>
  <si>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</si>
  <si>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</si>
  <si>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</si>
  <si>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</si>
  <si>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</si>
  <si>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</si>
  <si>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</si>
  <si>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</si>
  <si>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</si>
  <si>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</si>
  <si>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</si>
  <si>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</si>
  <si>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</si>
  <si>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</si>
  <si>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</si>
  <si>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</si>
  <si>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</si>
  <si>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</si>
  <si>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</si>
  <si>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</si>
  <si>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</si>
  <si>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</si>
  <si>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</si>
  <si>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</si>
  <si>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</si>
  <si>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</si>
  <si>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</si>
  <si>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</si>
  <si>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</si>
  <si>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</si>
  <si>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</si>
  <si>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</si>
  <si>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</si>
  <si>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</si>
  <si>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</si>
  <si>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</si>
  <si>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</si>
  <si>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</si>
  <si>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</si>
  <si>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</si>
  <si>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</si>
  <si>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</si>
  <si>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</si>
  <si>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</si>
  <si>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</si>
  <si>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</si>
  <si>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</si>
  <si>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</si>
  <si>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</si>
  <si>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</si>
  <si>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</si>
  <si>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</si>
  <si>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</si>
  <si>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</si>
  <si>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</si>
  <si>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</si>
  <si>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</si>
  <si>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</si>
  <si>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</si>
  <si>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</si>
  <si>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</si>
  <si>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</si>
  <si>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</si>
  <si>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</si>
  <si>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</si>
  <si>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</si>
  <si>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</si>
  <si>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</si>
  <si>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</si>
  <si>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</si>
  <si>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</si>
  <si>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</si>
  <si>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</si>
  <si>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</si>
  <si>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</si>
  <si>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</si>
  <si>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</si>
  <si>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</si>
  <si>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</si>
  <si>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</si>
  <si>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</si>
  <si>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</si>
  <si>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</si>
  <si>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</si>
  <si>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</si>
  <si>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</si>
  <si>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</si>
  <si>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</si>
  <si>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</si>
  <si>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</si>
  <si>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</si>
  <si>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</si>
  <si>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</si>
  <si>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</si>
  <si>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</si>
  <si>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</si>
  <si>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</si>
  <si>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</si>
  <si>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</si>
  <si>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</si>
  <si>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</si>
  <si>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</si>
  <si>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</si>
  <si>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</si>
  <si>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</si>
  <si>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</si>
  <si>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</si>
  <si>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</si>
  <si>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</si>
  <si>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</si>
  <si>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</si>
  <si>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</si>
  <si>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</si>
  <si>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</si>
  <si>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</si>
  <si>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</si>
  <si>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</si>
  <si>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</si>
  <si>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</si>
  <si>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</si>
  <si>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</si>
  <si>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</si>
  <si>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</si>
  <si>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</si>
  <si>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</si>
  <si>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</si>
  <si>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</si>
  <si>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</si>
  <si>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</si>
  <si>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</si>
  <si>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</si>
  <si>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</si>
  <si>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</si>
  <si>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</si>
  <si>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</si>
  <si>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</si>
  <si>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</si>
  <si>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</si>
  <si>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</si>
  <si>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</si>
  <si>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</si>
  <si>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</si>
  <si>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</si>
  <si>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</si>
  <si>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</si>
  <si>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</si>
  <si>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</si>
  <si>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</si>
  <si>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</si>
  <si>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</si>
  <si>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</si>
  <si>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</si>
  <si>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</si>
  <si>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</si>
  <si>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</si>
  <si>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</si>
  <si>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</si>
  <si>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</si>
  <si>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</si>
  <si>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</si>
  <si>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</si>
  <si>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</si>
  <si>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</si>
  <si>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</si>
  <si>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</si>
  <si>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</si>
  <si>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</si>
  <si>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</si>
  <si>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</si>
  <si>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</si>
  <si>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</si>
  <si>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</si>
  <si>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</si>
  <si>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</si>
  <si>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</si>
  <si>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</si>
  <si>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</si>
  <si>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</si>
  <si>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</si>
  <si>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</si>
  <si>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</si>
  <si>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</si>
  <si>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</si>
  <si>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</si>
  <si>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</si>
  <si>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</si>
  <si>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</si>
  <si>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</si>
  <si>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</si>
  <si>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</si>
  <si>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</si>
  <si>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</si>
  <si>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</si>
  <si>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</si>
  <si>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</si>
  <si>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</si>
  <si>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</si>
  <si>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</si>
  <si>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</si>
  <si>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</si>
  <si>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</si>
  <si>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</si>
  <si>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</si>
  <si>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</si>
  <si>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</si>
  <si>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</si>
  <si>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</si>
  <si>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</si>
  <si>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</si>
  <si>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</si>
  <si>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</si>
  <si>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</si>
  <si>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</si>
  <si>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</si>
  <si>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</si>
  <si>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</si>
  <si>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</si>
  <si>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</si>
  <si>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</si>
  <si>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</si>
  <si>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</si>
  <si>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</si>
  <si>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</si>
  <si>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</si>
  <si>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</si>
  <si>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</si>
  <si>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</si>
  <si>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</si>
  <si>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</si>
  <si>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</si>
  <si>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</si>
  <si>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</si>
  <si>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</si>
  <si>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</si>
  <si>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</si>
  <si>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</si>
  <si>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</si>
  <si>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</si>
  <si>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</si>
  <si>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</si>
  <si>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</si>
  <si>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</si>
  <si>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</si>
  <si>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</si>
  <si>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</si>
  <si>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</si>
  <si>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</si>
  <si>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</si>
  <si>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</si>
  <si>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</si>
  <si>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</si>
  <si>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</si>
  <si>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</si>
  <si>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</si>
  <si>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</si>
  <si>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</si>
  <si>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</si>
  <si>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</si>
  <si>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</si>
  <si>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</si>
  <si>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</si>
  <si>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</si>
  <si>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</si>
  <si>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</si>
  <si>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</si>
  <si>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</si>
  <si>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</si>
  <si>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</si>
  <si>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</si>
  <si>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</si>
  <si>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</si>
  <si>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</si>
  <si>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</si>
  <si>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</si>
  <si>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</si>
  <si>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</si>
  <si>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</si>
  <si>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</si>
  <si>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</si>
  <si>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</si>
  <si>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</si>
  <si>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</si>
  <si>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</si>
  <si>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</si>
  <si>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</si>
  <si>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</si>
  <si>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</si>
  <si>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</si>
  <si>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</si>
  <si>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</si>
  <si>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</si>
  <si>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</si>
  <si>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</si>
  <si>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</si>
  <si>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</si>
  <si>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</si>
  <si>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</si>
  <si>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</si>
  <si>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</si>
  <si>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</si>
  <si>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</si>
  <si>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</si>
  <si>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</si>
  <si>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</si>
  <si>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</si>
  <si>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</si>
  <si>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</si>
  <si>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</si>
  <si>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</si>
  <si>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</si>
  <si>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</si>
  <si>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</si>
  <si>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</si>
  <si>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</si>
  <si>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</si>
  <si>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</si>
  <si>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</si>
  <si>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</si>
  <si>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</si>
  <si>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</si>
  <si>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</si>
  <si>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</si>
  <si>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</si>
  <si>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</si>
  <si>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</si>
  <si>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</si>
  <si>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</si>
  <si>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</si>
  <si>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</si>
  <si>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</si>
  <si>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</si>
  <si>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</si>
  <si>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</si>
  <si>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</si>
  <si>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</si>
  <si>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</si>
  <si>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</si>
  <si>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</si>
  <si>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</si>
  <si>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</si>
  <si>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</si>
  <si>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</si>
  <si>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</si>
  <si>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</si>
  <si>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</si>
  <si>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</si>
  <si>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</si>
  <si>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</si>
  <si>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</si>
  <si>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</si>
  <si>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</si>
  <si>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</si>
  <si>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</si>
  <si>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</si>
  <si>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</si>
  <si>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</si>
  <si>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</si>
  <si>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</si>
  <si>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</si>
  <si>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</si>
  <si>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</si>
  <si>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</si>
  <si>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</si>
  <si>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</si>
  <si>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</si>
  <si>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</si>
  <si>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</si>
  <si>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</si>
  <si>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</si>
  <si>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</si>
  <si>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</si>
  <si>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</si>
  <si>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</si>
  <si>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</si>
  <si>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</si>
  <si>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</si>
  <si>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</si>
  <si>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</si>
  <si>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</si>
  <si>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</si>
  <si>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</si>
  <si>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</si>
  <si>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</si>
  <si>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</si>
  <si>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</si>
  <si>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</si>
  <si>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</si>
  <si>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</si>
  <si>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</si>
  <si>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</si>
  <si>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</si>
  <si>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</si>
  <si>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</si>
  <si>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</si>
  <si>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</si>
  <si>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</si>
  <si>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</si>
  <si>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</si>
  <si>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</si>
  <si>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</si>
  <si>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</si>
  <si>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</si>
  <si>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</si>
  <si>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</si>
  <si>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</si>
  <si>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</si>
  <si>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</si>
  <si>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</si>
  <si>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</si>
  <si>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</si>
  <si>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</si>
  <si>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</si>
  <si>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</si>
  <si>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</si>
  <si>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</si>
  <si>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</si>
  <si>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</si>
  <si>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</si>
  <si>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</si>
  <si>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</si>
  <si>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</si>
  <si>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</si>
  <si>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</si>
  <si>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</si>
  <si>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</si>
  <si>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</si>
  <si>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</si>
  <si>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</si>
  <si>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</si>
  <si>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</si>
  <si>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</si>
  <si>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</si>
  <si>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</si>
  <si>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</si>
  <si>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</si>
  <si>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</si>
  <si>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</si>
  <si>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</si>
  <si>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</si>
  <si>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</si>
  <si>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</si>
  <si>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</si>
  <si>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</si>
  <si>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</si>
  <si>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</si>
  <si>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</si>
  <si>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</si>
  <si>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</si>
  <si>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</si>
  <si>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</si>
  <si>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</si>
  <si>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</si>
  <si>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</si>
  <si>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</si>
  <si>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</si>
  <si>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</si>
  <si>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</si>
  <si>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</si>
  <si>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</si>
  <si>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</si>
  <si>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</si>
  <si>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</si>
  <si>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</si>
  <si>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</si>
  <si>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</si>
  <si>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</si>
  <si>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</si>
  <si>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</si>
  <si>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</si>
  <si>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</si>
  <si>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</si>
  <si>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</si>
  <si>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</si>
  <si>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</si>
  <si>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</si>
  <si>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</si>
  <si>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</si>
  <si>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</si>
  <si>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</si>
  <si>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</si>
  <si>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</si>
  <si>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</si>
  <si>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</si>
  <si>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</si>
  <si>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</si>
  <si>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</si>
  <si>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</si>
  <si>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</si>
  <si>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</si>
  <si>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</si>
  <si>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</si>
  <si>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</si>
  <si>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</si>
  <si>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</si>
  <si>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</si>
  <si>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</si>
  <si>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</si>
  <si>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</si>
  <si>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</si>
  <si>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</si>
  <si>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</si>
  <si>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</si>
  <si>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</si>
  <si>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</si>
  <si>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</si>
  <si>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</si>
  <si>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</si>
  <si>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</si>
  <si>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</si>
  <si>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</si>
  <si>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</si>
  <si>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</si>
  <si>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</si>
  <si>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</si>
  <si>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</si>
  <si>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</si>
  <si>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</si>
  <si>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</si>
  <si>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</si>
  <si>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</si>
  <si>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</si>
  <si>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</si>
  <si>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</si>
  <si>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</si>
  <si>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</si>
  <si>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</si>
  <si>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</si>
  <si>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</si>
  <si>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</si>
  <si>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</si>
  <si>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</si>
  <si>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</si>
  <si>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</si>
  <si>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</si>
  <si>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</si>
  <si>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</si>
  <si>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</si>
  <si>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</si>
  <si>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</si>
  <si>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</si>
  <si>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</si>
  <si>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</si>
  <si>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</si>
  <si>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</si>
  <si>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</si>
  <si>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</si>
  <si>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</si>
  <si>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</si>
  <si>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</si>
  <si>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</si>
  <si>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</si>
  <si>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</si>
  <si>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</si>
  <si>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</si>
  <si>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</si>
  <si>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</si>
  <si>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</si>
  <si>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</si>
  <si>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</si>
  <si>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</si>
  <si>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</si>
  <si>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</si>
  <si>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</si>
  <si>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</si>
  <si>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</si>
  <si>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</si>
  <si>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</si>
  <si>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</si>
  <si>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</si>
  <si>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</si>
  <si>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</si>
  <si>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</si>
  <si>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</si>
  <si>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</si>
  <si>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</si>
  <si>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</si>
  <si>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</si>
  <si>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</si>
  <si>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</si>
  <si>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</si>
  <si>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</si>
  <si>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</si>
  <si>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</si>
  <si>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</si>
  <si>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</si>
  <si>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</si>
  <si>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</si>
  <si>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</si>
  <si>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</si>
  <si>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</si>
  <si>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</si>
  <si>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</si>
  <si>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</si>
  <si>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</si>
  <si>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</si>
  <si>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</si>
  <si>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</si>
  <si>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</si>
  <si>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</si>
  <si>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</si>
  <si>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</si>
  <si>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</si>
  <si>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</si>
  <si>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</si>
  <si>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</si>
  <si>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</si>
  <si>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</si>
  <si>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</si>
  <si>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</si>
  <si>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</si>
  <si>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</si>
  <si>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</si>
  <si>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</si>
  <si>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</si>
  <si>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</si>
  <si>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</si>
  <si>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</si>
  <si>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</si>
  <si>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</si>
  <si>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</si>
  <si>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</si>
  <si>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</si>
  <si>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</si>
  <si>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</si>
  <si>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</si>
  <si>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</si>
  <si>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</si>
  <si>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</si>
  <si>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</si>
  <si>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</si>
  <si>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</si>
  <si>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</si>
  <si>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</si>
  <si>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</si>
  <si>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</si>
  <si>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</si>
  <si>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</si>
  <si>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</si>
  <si>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</si>
  <si>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</si>
  <si>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</si>
  <si>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</si>
  <si>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</si>
  <si>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</si>
  <si>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</si>
  <si>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</si>
  <si>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</si>
  <si>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</si>
  <si>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</si>
  <si>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</si>
  <si>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</si>
  <si>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</si>
  <si>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</si>
  <si>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</si>
  <si>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</si>
  <si>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</si>
  <si>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</si>
  <si>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</si>
  <si>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</si>
  <si>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</si>
  <si>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</si>
  <si>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</si>
  <si>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</si>
  <si>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</si>
  <si>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</si>
  <si>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</si>
  <si>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</si>
  <si>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</si>
  <si>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</si>
  <si>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</si>
  <si>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</si>
  <si>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</si>
  <si>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</si>
  <si>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</si>
  <si>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</si>
  <si>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</si>
  <si>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</si>
  <si>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</si>
  <si>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</si>
  <si>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</si>
  <si>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</si>
  <si>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</si>
  <si>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</si>
  <si>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</si>
  <si>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</si>
  <si>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</si>
  <si>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</si>
  <si>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</si>
  <si>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</si>
  <si>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</si>
  <si>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</si>
  <si>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</si>
  <si>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</si>
  <si>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</si>
  <si>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</si>
  <si>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</si>
  <si>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</si>
  <si>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</si>
  <si>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</si>
  <si>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</si>
  <si>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</si>
  <si>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</si>
  <si>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</si>
  <si>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</si>
  <si>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</si>
  <si>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</si>
  <si>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</si>
  <si>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</si>
  <si>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</si>
  <si>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</si>
  <si>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</si>
  <si>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</si>
  <si>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</si>
  <si>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</si>
  <si>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</si>
  <si>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</si>
  <si>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</si>
  <si>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</si>
  <si>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</si>
  <si>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</si>
  <si>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</si>
  <si>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</si>
  <si>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</si>
  <si>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</si>
  <si>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</si>
  <si>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</si>
  <si>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</si>
  <si>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</si>
  <si>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</si>
  <si>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</si>
  <si>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</si>
  <si>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</si>
  <si>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</si>
  <si>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</si>
  <si>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</si>
  <si>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</si>
  <si>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</si>
  <si>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</si>
  <si>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</si>
  <si>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</si>
  <si>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</si>
  <si>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</si>
  <si>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</si>
  <si>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</si>
  <si>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</si>
  <si>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</si>
  <si>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</si>
  <si>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</si>
  <si>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</si>
  <si>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</si>
  <si>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</si>
  <si>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</si>
  <si>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</si>
  <si>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</si>
  <si>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</si>
  <si>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</si>
  <si>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</si>
  <si>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</si>
  <si>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</si>
  <si>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</si>
  <si>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</si>
  <si>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</si>
  <si>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</si>
  <si>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</si>
  <si>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</si>
  <si>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</si>
  <si>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</si>
  <si>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</si>
  <si>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</si>
  <si>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</si>
  <si>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</si>
  <si>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</si>
  <si>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</si>
  <si>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</si>
  <si>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</si>
  <si>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</si>
  <si>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</si>
  <si>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</si>
  <si>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</si>
  <si>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</si>
  <si>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</si>
  <si>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</si>
  <si>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</si>
  <si>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</si>
  <si>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</si>
  <si>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</si>
  <si>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</si>
  <si>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</si>
  <si>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</si>
  <si>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</si>
  <si>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</si>
  <si>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</si>
  <si>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</si>
  <si>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</si>
  <si>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</si>
  <si>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</si>
  <si>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</si>
  <si>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</si>
  <si>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</si>
  <si>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</si>
  <si>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</si>
  <si>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</si>
  <si>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</si>
  <si>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</si>
  <si>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</si>
  <si>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</si>
  <si>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</si>
  <si>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</si>
  <si>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</si>
  <si>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</si>
  <si>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</si>
  <si>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</si>
  <si>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</si>
  <si>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</si>
  <si>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</si>
  <si>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</si>
  <si>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</si>
  <si>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</si>
  <si>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</si>
  <si>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</si>
  <si>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</si>
  <si>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</si>
  <si>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</si>
  <si>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</si>
  <si>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</si>
  <si>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</si>
  <si>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</si>
  <si>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</si>
  <si>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</si>
  <si>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</si>
  <si>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</si>
  <si>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</si>
  <si>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</si>
  <si>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</si>
  <si>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</si>
  <si>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</si>
  <si>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</si>
  <si>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</si>
  <si>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</si>
  <si>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</si>
  <si>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</si>
  <si>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</si>
  <si>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</si>
  <si>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</si>
  <si>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</si>
  <si>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</si>
  <si>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</si>
  <si>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</si>
  <si>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</si>
  <si>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</si>
  <si>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</si>
  <si>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</si>
  <si>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</si>
  <si>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</si>
  <si>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</si>
  <si>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</si>
  <si>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</si>
  <si>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</si>
  <si>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</si>
  <si>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</si>
  <si>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</si>
  <si>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</si>
  <si>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</si>
  <si>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</si>
  <si>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</si>
  <si>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</si>
  <si>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</si>
  <si>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</si>
  <si>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</si>
  <si>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</si>
  <si>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</si>
  <si>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</si>
  <si>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</si>
  <si>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</si>
  <si>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</si>
  <si>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</si>
  <si>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</si>
  <si>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</si>
  <si>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</si>
  <si>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</si>
  <si>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</si>
  <si>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</si>
  <si>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</si>
  <si>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</si>
  <si>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</si>
  <si>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</si>
  <si>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</si>
  <si>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</si>
  <si>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</si>
  <si>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</si>
  <si>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</si>
  <si>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</si>
  <si>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</si>
  <si>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</si>
  <si>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</si>
  <si>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</si>
  <si>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</si>
  <si>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</si>
  <si>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</si>
  <si>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</si>
  <si>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</si>
  <si>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</si>
  <si>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</si>
  <si>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</si>
  <si>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</si>
  <si>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</si>
  <si>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</si>
  <si>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</si>
  <si>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</si>
  <si>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</si>
  <si>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</si>
  <si>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</si>
  <si>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</si>
  <si>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</si>
  <si>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</si>
  <si>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</si>
  <si>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</si>
  <si>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</si>
  <si>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</si>
  <si>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</si>
  <si>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</si>
  <si>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</si>
  <si>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</si>
  <si>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</si>
  <si>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</si>
  <si>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</si>
  <si>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</si>
  <si>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</si>
  <si>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</si>
  <si>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</si>
  <si>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</si>
  <si>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</si>
  <si>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</si>
  <si>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</si>
  <si>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</si>
  <si>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</si>
  <si>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</si>
  <si>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</si>
  <si>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</si>
  <si>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</si>
  <si>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</si>
  <si>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</si>
  <si>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</si>
  <si>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</si>
  <si>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</si>
  <si>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</si>
  <si>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</si>
  <si>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</si>
  <si>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</si>
  <si>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</si>
  <si>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</si>
  <si>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</si>
  <si>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</si>
  <si>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</si>
  <si>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</si>
  <si>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</si>
  <si>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</si>
  <si>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</si>
  <si>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</si>
  <si>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</si>
  <si>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</si>
  <si>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</si>
  <si>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</si>
  <si>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</si>
  <si>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</si>
  <si>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</si>
  <si>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</si>
  <si>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</si>
  <si>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</si>
  <si>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</si>
  <si>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</si>
  <si>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</si>
  <si>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</si>
  <si>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</si>
  <si>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</si>
  <si>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</si>
  <si>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</si>
  <si>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</si>
  <si>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</si>
  <si>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</si>
  <si>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</si>
  <si>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</si>
  <si>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</si>
  <si>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</si>
  <si>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</si>
  <si>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</si>
  <si>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</si>
  <si>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</si>
  <si>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</si>
  <si>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</si>
  <si>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</si>
  <si>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</si>
  <si>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</si>
  <si>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</si>
  <si>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</si>
  <si>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</si>
  <si>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</si>
  <si>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</si>
  <si>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</si>
  <si>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</si>
  <si>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</si>
  <si>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</si>
  <si>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</si>
  <si>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</si>
  <si>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</si>
  <si>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</si>
  <si>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</si>
  <si>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</si>
  <si>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</si>
  <si>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</si>
  <si>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</si>
  <si>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</si>
  <si>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</si>
  <si>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</si>
  <si>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</si>
  <si>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</si>
  <si>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</si>
  <si>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</si>
  <si>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</si>
  <si>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</si>
  <si>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</si>
  <si>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</si>
  <si>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</si>
  <si>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</si>
  <si>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</si>
  <si>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</si>
  <si>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</si>
  <si>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</si>
  <si>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</si>
  <si>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</si>
  <si>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</si>
  <si>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</si>
  <si>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</si>
  <si>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</si>
  <si>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</si>
  <si>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</si>
  <si>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</si>
  <si>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</si>
  <si>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</si>
  <si>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</si>
  <si>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</si>
  <si>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</si>
  <si>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</si>
  <si>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</si>
  <si>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</si>
  <si>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</si>
  <si>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</si>
  <si>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</si>
  <si>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</si>
  <si>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</si>
  <si>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</si>
  <si>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</si>
  <si>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</si>
  <si>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</si>
  <si>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</si>
  <si>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</si>
  <si>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</si>
  <si>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</si>
  <si>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</si>
  <si>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</si>
  <si>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</si>
  <si>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</si>
  <si>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</si>
  <si>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</si>
  <si>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</si>
  <si>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</si>
  <si>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</si>
  <si>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</si>
  <si>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</si>
  <si>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</si>
  <si>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</si>
  <si>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</si>
  <si>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</si>
  <si>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</si>
  <si>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</si>
  <si>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</si>
  <si>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</si>
  <si>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</si>
  <si>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</si>
  <si>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</si>
  <si>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</si>
  <si>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</si>
  <si>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</si>
  <si>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</si>
  <si>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</si>
  <si>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</si>
  <si>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</si>
  <si>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</si>
  <si>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</si>
  <si>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</si>
  <si>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</si>
  <si>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</si>
  <si>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</si>
  <si>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</si>
  <si>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</si>
  <si>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</si>
  <si>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</si>
  <si>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</si>
  <si>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</si>
  <si>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</si>
  <si>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</si>
  <si>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</si>
  <si>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</si>
  <si>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</si>
  <si>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</si>
  <si>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</si>
  <si>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</si>
  <si>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</si>
  <si>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</si>
  <si>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</si>
  <si>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</si>
  <si>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</si>
  <si>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</si>
  <si>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</si>
  <si>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</si>
  <si>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</si>
  <si>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</si>
  <si>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</si>
  <si>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</si>
  <si>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</si>
  <si>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</si>
  <si>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</si>
  <si>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</si>
  <si>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</si>
  <si>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</si>
  <si>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</si>
  <si>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</si>
  <si>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</si>
  <si>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</si>
  <si>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</si>
  <si>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</si>
  <si>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</si>
  <si>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</si>
  <si>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</si>
  <si>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</si>
  <si>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</si>
  <si>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</si>
  <si>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</si>
  <si>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</si>
  <si>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</si>
  <si>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</si>
  <si>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</si>
  <si>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</si>
  <si>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</si>
  <si>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</si>
  <si>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</si>
  <si>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</si>
  <si>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</si>
  <si>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</si>
  <si>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</si>
  <si>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</si>
  <si>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</si>
  <si>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</si>
  <si>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</si>
  <si>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</si>
  <si>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</si>
  <si>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</si>
  <si>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</si>
  <si>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</si>
  <si>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</si>
  <si>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</si>
  <si>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</si>
  <si>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</si>
  <si>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</si>
  <si>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</si>
  <si>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</si>
  <si>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</si>
  <si>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</si>
  <si>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</si>
  <si>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</si>
  <si>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</si>
  <si>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</si>
  <si>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</si>
  <si>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</si>
  <si>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</si>
  <si>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</si>
  <si>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</si>
  <si>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</si>
  <si>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</si>
  <si>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</si>
  <si>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</si>
  <si>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</si>
  <si>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</si>
  <si>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</si>
  <si>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</si>
  <si>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</si>
  <si>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</si>
  <si>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</si>
  <si>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</si>
  <si>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</si>
  <si>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</si>
  <si>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</si>
  <si>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</si>
  <si>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</si>
  <si>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</si>
  <si>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</si>
  <si>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</si>
  <si>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</si>
  <si>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</si>
  <si>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</si>
  <si>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</si>
  <si>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</si>
  <si>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</si>
  <si>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</si>
  <si>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</si>
  <si>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</si>
  <si>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</si>
  <si>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</si>
  <si>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</si>
  <si>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</si>
  <si>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</si>
  <si>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</si>
  <si>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</si>
  <si>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</si>
  <si>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</si>
  <si>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</si>
  <si>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</si>
  <si>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</si>
  <si>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</si>
  <si>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</si>
  <si>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</si>
  <si>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</si>
  <si>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</si>
  <si>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</si>
  <si>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</si>
  <si>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</si>
  <si>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</si>
  <si>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</si>
  <si>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</si>
  <si>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</si>
  <si>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</si>
  <si>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</si>
  <si>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</si>
  <si>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</si>
  <si>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</si>
  <si>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</si>
  <si>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</si>
  <si>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</si>
  <si>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</si>
  <si>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</si>
  <si>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</si>
  <si>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</si>
  <si>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</si>
  <si>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</si>
  <si>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</si>
  <si>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</si>
  <si>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</si>
  <si>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</si>
  <si>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</si>
  <si>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</si>
  <si>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</si>
  <si>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</si>
  <si>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</si>
  <si>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</si>
  <si>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</si>
  <si>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</si>
  <si>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</si>
  <si>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</si>
  <si>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</si>
  <si>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</si>
  <si>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</si>
  <si>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</si>
  <si>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</si>
  <si>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</si>
  <si>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</si>
  <si>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</si>
  <si>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</si>
  <si>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</si>
  <si>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</si>
  <si>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</si>
  <si>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</si>
  <si>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</si>
  <si>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</si>
  <si>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</si>
  <si>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</si>
  <si>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</si>
  <si>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</si>
  <si>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</si>
  <si>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</si>
  <si>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</si>
  <si>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</si>
  <si>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</si>
  <si>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</si>
  <si>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</si>
  <si>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</si>
  <si>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</si>
  <si>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</si>
  <si>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</si>
  <si>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</si>
  <si>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</si>
  <si>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</si>
  <si>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</si>
  <si>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</si>
  <si>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</si>
  <si>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</si>
  <si>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</si>
  <si>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</si>
  <si>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</si>
  <si>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</si>
  <si>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</si>
  <si>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</si>
  <si>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</si>
  <si>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</si>
  <si>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</si>
  <si>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</si>
  <si>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</si>
  <si>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</si>
  <si>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</si>
  <si>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</si>
  <si>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</si>
  <si>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</si>
  <si>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</si>
  <si>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</si>
  <si>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</si>
  <si>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</si>
  <si>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</si>
  <si>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</si>
  <si>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</si>
  <si>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</si>
  <si>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</si>
  <si>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</si>
  <si>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</si>
  <si>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</si>
  <si>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</si>
  <si>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</si>
  <si>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</si>
  <si>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</si>
  <si>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</si>
  <si>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</si>
  <si>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</si>
  <si>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</si>
  <si>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</si>
  <si>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</si>
  <si>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</si>
  <si>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</si>
  <si>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</si>
  <si>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</si>
  <si>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</si>
  <si>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</si>
  <si>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</si>
  <si>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</si>
  <si>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</si>
  <si>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</si>
  <si>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</si>
  <si>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</si>
  <si>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</si>
  <si>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</si>
  <si>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</si>
  <si>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</si>
  <si>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</si>
  <si>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</si>
  <si>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</si>
  <si>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</si>
  <si>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</si>
  <si>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</si>
  <si>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</si>
  <si>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</si>
  <si>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</si>
  <si>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</si>
  <si>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</si>
  <si>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</si>
  <si>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</si>
  <si>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</si>
  <si>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</si>
  <si>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</si>
  <si>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</si>
  <si>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</si>
  <si>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</si>
  <si>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</si>
  <si>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</si>
  <si>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</si>
  <si>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</si>
  <si>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</si>
  <si>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</si>
  <si>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</si>
  <si>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</si>
  <si>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</si>
  <si>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</si>
  <si>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</si>
  <si>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</si>
  <si>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</si>
  <si>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</si>
  <si>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</si>
  <si>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</si>
  <si>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</si>
  <si>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</si>
  <si>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</si>
  <si>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</si>
  <si>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</si>
  <si>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</si>
  <si>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</si>
  <si>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</si>
  <si>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</si>
  <si>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</si>
  <si>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</si>
  <si>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</si>
  <si>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</si>
  <si>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</si>
  <si>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</si>
  <si>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</si>
  <si>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</si>
  <si>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</si>
  <si>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</si>
  <si>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</si>
  <si>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</si>
  <si>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</si>
  <si>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</si>
  <si>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</si>
  <si>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</si>
  <si>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</si>
  <si>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</si>
  <si>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</si>
  <si>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</si>
  <si>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</si>
  <si>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</si>
  <si>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</si>
  <si>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</si>
  <si>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</si>
  <si>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</si>
  <si>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</si>
  <si>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</si>
  <si>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</si>
  <si>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</si>
  <si>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</si>
  <si>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</si>
  <si>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</si>
  <si>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</si>
  <si>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</si>
  <si>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</si>
  <si>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</si>
  <si>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</si>
  <si>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</si>
  <si>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</si>
  <si>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</si>
  <si>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</si>
  <si>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</si>
  <si>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</si>
  <si>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</si>
  <si>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</si>
  <si>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</si>
  <si>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</si>
  <si>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</si>
  <si>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</si>
  <si>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</si>
  <si>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</si>
  <si>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</si>
  <si>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</si>
  <si>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</si>
  <si>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</si>
  <si>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</si>
  <si>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</si>
  <si>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</si>
  <si>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</si>
  <si>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</si>
  <si>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</si>
  <si>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</si>
  <si>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</si>
  <si>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</si>
  <si>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</si>
  <si>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</si>
  <si>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</si>
  <si>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</si>
  <si>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</si>
  <si>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</si>
  <si>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</si>
  <si>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</si>
  <si>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</si>
  <si>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</si>
  <si>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</si>
  <si>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</si>
  <si>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</si>
  <si>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</si>
  <si>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</si>
  <si>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</si>
  <si>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</si>
  <si>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</si>
  <si>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</si>
  <si>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</si>
  <si>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</si>
  <si>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</si>
  <si>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</si>
  <si>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</si>
  <si>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</si>
  <si>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</si>
  <si>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</si>
  <si>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</si>
  <si>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</si>
  <si>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</si>
  <si>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</si>
  <si>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</si>
  <si>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</si>
  <si>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</si>
  <si>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</si>
  <si>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</si>
  <si>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</si>
  <si>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</si>
  <si>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</si>
  <si>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</si>
  <si>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</si>
  <si>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</si>
  <si>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</si>
  <si>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</si>
  <si>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</si>
  <si>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</si>
  <si>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</si>
  <si>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</si>
  <si>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</si>
  <si>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</si>
  <si>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</si>
  <si>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</si>
  <si>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</si>
  <si>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</si>
  <si>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</si>
  <si>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</si>
  <si>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</si>
  <si>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</si>
  <si>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</si>
  <si>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</si>
  <si>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</si>
  <si>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</si>
  <si>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</si>
  <si>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</si>
  <si>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</si>
  <si>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</si>
  <si>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</si>
  <si>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</si>
  <si>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</si>
  <si>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</si>
  <si>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</si>
  <si>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</si>
  <si>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</si>
  <si>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</si>
  <si>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</si>
  <si>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</si>
  <si>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</si>
  <si>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</si>
  <si>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</si>
  <si>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</si>
  <si>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</si>
  <si>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</si>
  <si>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</si>
  <si>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</si>
  <si>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</si>
  <si>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</si>
  <si>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</si>
  <si>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</si>
  <si>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</si>
  <si>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</si>
  <si>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</si>
  <si>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</si>
  <si>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</si>
  <si>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</si>
  <si>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</si>
  <si>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</si>
  <si>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</si>
  <si>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</si>
  <si>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</si>
  <si>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</si>
  <si>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</si>
  <si>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</si>
  <si>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</si>
  <si>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</si>
  <si>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</si>
  <si>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</si>
  <si>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</si>
  <si>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</si>
  <si>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</si>
  <si>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</si>
  <si>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</si>
  <si>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</si>
  <si>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</si>
  <si>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</si>
  <si>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</si>
  <si>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</si>
  <si>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</si>
  <si>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</si>
  <si>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</si>
  <si>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</si>
  <si>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</si>
  <si>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</si>
  <si>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</si>
  <si>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</si>
  <si>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</si>
  <si>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</si>
  <si>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</si>
  <si>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</si>
  <si>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</si>
  <si>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</si>
  <si>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</si>
  <si>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</si>
  <si>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</si>
  <si>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</si>
  <si>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</si>
  <si>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</si>
  <si>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</si>
  <si>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</si>
  <si>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</si>
  <si>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</si>
  <si>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</si>
  <si>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</si>
  <si>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</si>
  <si>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</si>
  <si>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</si>
  <si>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</si>
  <si>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</si>
  <si>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</si>
  <si>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</si>
  <si>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</si>
  <si>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</si>
  <si>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</si>
  <si>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</si>
  <si>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</si>
  <si>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</si>
  <si>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</si>
  <si>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</si>
  <si>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</si>
  <si>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</si>
  <si>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</si>
  <si>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</si>
  <si>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</si>
  <si>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</si>
  <si>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</si>
  <si>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</si>
  <si>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</si>
  <si>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</si>
  <si>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</si>
  <si>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</si>
  <si>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</si>
  <si>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</si>
  <si>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</si>
  <si>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</si>
  <si>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</si>
  <si>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</si>
  <si>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</si>
  <si>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</si>
  <si>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</si>
  <si>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</si>
  <si>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</si>
  <si>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</si>
  <si>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</si>
  <si>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</si>
  <si>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</si>
  <si>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</si>
  <si>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</si>
  <si>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</si>
  <si>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</si>
  <si>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</si>
  <si>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</si>
  <si>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</si>
  <si>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</si>
  <si>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</si>
  <si>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</si>
  <si>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</si>
  <si>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</si>
  <si>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</si>
  <si>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</si>
  <si>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</si>
  <si>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</si>
  <si>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</si>
  <si>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</si>
  <si>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</si>
  <si>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</si>
  <si>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</si>
  <si>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</si>
  <si>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</si>
  <si>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</si>
  <si>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</si>
  <si>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</si>
  <si>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</si>
  <si>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</si>
  <si>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</si>
  <si>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</si>
  <si>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</si>
  <si>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</si>
  <si>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</si>
  <si>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</si>
  <si>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</si>
  <si>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</si>
  <si>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</si>
  <si>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</si>
  <si>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</si>
  <si>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</si>
  <si>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</si>
  <si>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</si>
  <si>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</si>
  <si>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</si>
  <si>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</si>
  <si>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</si>
  <si>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</si>
  <si>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</si>
  <si>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</si>
  <si>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</si>
  <si>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</si>
  <si>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</si>
  <si>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</si>
  <si>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</si>
  <si>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</si>
  <si>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</si>
  <si>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</si>
  <si>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</si>
  <si>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</si>
  <si>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</si>
  <si>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</si>
  <si>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</si>
  <si>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</si>
  <si>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</si>
  <si>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</si>
  <si>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</si>
  <si>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</si>
  <si>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</si>
  <si>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</si>
  <si>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</si>
  <si>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</si>
  <si>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</si>
  <si>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</si>
  <si>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</si>
  <si>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</si>
  <si>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</si>
  <si>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</si>
  <si>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</si>
  <si>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</si>
  <si>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</si>
  <si>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</si>
  <si>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</si>
  <si>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</si>
  <si>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</si>
  <si>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</si>
  <si>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</si>
  <si>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</si>
  <si>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</si>
  <si>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</si>
  <si>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</si>
  <si>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</si>
  <si>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</si>
  <si>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</si>
  <si>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</si>
  <si>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</si>
  <si>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</si>
  <si>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</si>
  <si>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</si>
  <si>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</si>
  <si>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</si>
  <si>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</si>
  <si>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</si>
  <si>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</si>
  <si>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</si>
  <si>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</si>
  <si>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</si>
  <si>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</si>
  <si>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</si>
  <si>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</si>
  <si>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</si>
  <si>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</si>
  <si>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</si>
  <si>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</si>
  <si>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</si>
  <si>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</si>
  <si>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</si>
  <si>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</si>
  <si>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</si>
  <si>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</si>
  <si>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</si>
  <si>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</si>
  <si>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</si>
  <si>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</si>
  <si>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</si>
  <si>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</si>
  <si>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</si>
  <si>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</si>
  <si>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</si>
  <si>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</si>
  <si>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</si>
  <si>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</si>
  <si>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</si>
  <si>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</si>
  <si>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</si>
  <si>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</si>
  <si>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</si>
  <si>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</si>
  <si>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</si>
  <si>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</si>
  <si>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</si>
  <si>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</si>
  <si>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</si>
  <si>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</si>
  <si>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</si>
  <si>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</si>
  <si>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</si>
  <si>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</si>
  <si>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</si>
  <si>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</si>
  <si>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</si>
  <si>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</si>
  <si>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</si>
  <si>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</si>
  <si>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</si>
  <si>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</si>
  <si>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</si>
  <si>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</si>
  <si>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</si>
  <si>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</si>
  <si>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</si>
  <si>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</si>
  <si>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</si>
  <si>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</si>
  <si>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</si>
  <si>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</si>
  <si>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</si>
  <si>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</si>
  <si>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</si>
  <si>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</si>
  <si>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</si>
  <si>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</si>
  <si>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</si>
  <si>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</si>
  <si>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</si>
  <si>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</si>
  <si>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</si>
  <si>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</si>
  <si>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</si>
  <si>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</si>
  <si>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</si>
  <si>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</si>
  <si>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</si>
  <si>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</si>
  <si>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</si>
  <si>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</si>
  <si>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</si>
  <si>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</si>
  <si>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</si>
  <si>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</si>
  <si>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</si>
  <si>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</si>
  <si>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</si>
  <si>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</si>
  <si>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</si>
  <si>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</si>
  <si>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</si>
  <si>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</si>
  <si>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</si>
  <si>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</si>
  <si>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</si>
  <si>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</si>
  <si>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</si>
  <si>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</si>
  <si>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</si>
  <si>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</si>
  <si>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</si>
  <si>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</si>
  <si>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</si>
  <si>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</si>
  <si>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</si>
  <si>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</si>
  <si>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</si>
  <si>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</si>
  <si>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</si>
  <si>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</si>
  <si>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</si>
  <si>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</si>
  <si>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</si>
  <si>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</si>
  <si>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</si>
  <si>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</si>
  <si>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</si>
  <si>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</si>
  <si>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</si>
  <si>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</si>
  <si>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</si>
  <si>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</si>
  <si>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</si>
  <si>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</si>
  <si>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</si>
  <si>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</si>
  <si>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</si>
  <si>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</si>
  <si>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</si>
  <si>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</si>
  <si>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</si>
  <si>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</si>
  <si>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</si>
  <si>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</si>
  <si>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</si>
  <si>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</si>
  <si>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</si>
  <si>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</si>
  <si>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</si>
  <si>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</si>
  <si>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</si>
  <si>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</si>
  <si>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</si>
  <si>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</si>
  <si>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</si>
  <si>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</si>
  <si>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</si>
  <si>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</si>
  <si>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</si>
  <si>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</si>
  <si>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</si>
  <si>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</si>
  <si>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</si>
  <si>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</si>
  <si>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</si>
  <si>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</si>
  <si>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</si>
  <si>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</si>
  <si>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</si>
  <si>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</si>
  <si>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</si>
  <si>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</si>
  <si>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</si>
  <si>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</si>
  <si>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</si>
  <si>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</si>
  <si>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</si>
  <si>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</si>
  <si>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</si>
  <si>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</si>
  <si>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</si>
  <si>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</si>
  <si>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</si>
  <si>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</si>
  <si>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</si>
  <si>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</si>
  <si>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</si>
  <si>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</si>
  <si>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</si>
  <si>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</si>
  <si>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</si>
  <si>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</si>
  <si>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</si>
  <si>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</si>
  <si>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</si>
  <si>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</si>
  <si>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</si>
  <si>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</si>
  <si>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</si>
  <si>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</si>
  <si>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</si>
  <si>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</si>
  <si>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</si>
  <si>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</si>
  <si>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</si>
  <si>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</si>
  <si>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</si>
  <si>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</si>
  <si>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</si>
  <si>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</si>
  <si>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</si>
  <si>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</si>
  <si>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</si>
  <si>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</si>
  <si>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</si>
  <si>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</si>
  <si>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</si>
  <si>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</si>
  <si>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</si>
  <si>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</si>
  <si>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</si>
  <si>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</si>
  <si>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</si>
  <si>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</si>
  <si>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</si>
  <si>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</si>
  <si>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</si>
  <si>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</si>
  <si>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</si>
  <si>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</si>
  <si>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</si>
  <si>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</si>
  <si>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</si>
  <si>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</si>
  <si>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</si>
  <si>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</si>
  <si>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</si>
  <si>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</si>
  <si>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</si>
  <si>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</si>
  <si>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</si>
  <si>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</si>
  <si>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</si>
  <si>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</si>
  <si>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</si>
  <si>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</si>
  <si>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</si>
  <si>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</si>
  <si>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</si>
  <si>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</si>
  <si>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</si>
  <si>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</si>
  <si>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</si>
  <si>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</si>
  <si>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</si>
  <si>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</si>
  <si>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</si>
  <si>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</si>
  <si>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</si>
  <si>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</si>
  <si>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</si>
  <si>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</si>
  <si>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</si>
  <si>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</si>
  <si>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</si>
  <si>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</si>
  <si>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</si>
  <si>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</si>
  <si>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</si>
  <si>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</si>
  <si>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</si>
  <si>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</si>
  <si>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</si>
  <si>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</si>
  <si>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</si>
  <si>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</si>
  <si>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</si>
  <si>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</si>
  <si>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</si>
  <si>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</si>
  <si>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</si>
  <si>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</si>
  <si>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</si>
  <si>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</si>
  <si>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</si>
  <si>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</si>
  <si>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</si>
  <si>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</si>
  <si>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</si>
  <si>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</si>
  <si>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</si>
  <si>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</si>
  <si>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</si>
  <si>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</si>
  <si>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</si>
  <si>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</si>
  <si>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</si>
  <si>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</si>
  <si>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</si>
  <si>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</si>
  <si>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</si>
  <si>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</si>
  <si>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</si>
  <si>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</si>
  <si>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</si>
  <si>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</si>
  <si>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</si>
  <si>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</si>
  <si>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</si>
  <si>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</si>
  <si>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</si>
  <si>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</si>
  <si>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</si>
  <si>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</si>
  <si>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</si>
  <si>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</si>
  <si>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</si>
  <si>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</si>
  <si>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</si>
  <si>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</si>
  <si>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</si>
  <si>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</si>
  <si>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</si>
  <si>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</si>
  <si>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</si>
  <si>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</si>
  <si>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</si>
  <si>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</si>
  <si>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</si>
  <si>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</si>
  <si>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</si>
  <si>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</si>
  <si>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</si>
  <si>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</si>
  <si>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</si>
  <si>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</si>
  <si>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</si>
  <si>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</si>
  <si>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</si>
  <si>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</si>
  <si>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</si>
  <si>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</si>
  <si>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</si>
  <si>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</si>
  <si>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</si>
  <si>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</si>
  <si>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</si>
  <si>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</si>
  <si>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</si>
  <si>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</si>
  <si>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</si>
  <si>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</si>
  <si>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</si>
  <si>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</si>
  <si>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</si>
  <si>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</si>
  <si>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</si>
  <si>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</si>
  <si>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</si>
  <si>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</si>
  <si>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</si>
  <si>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</si>
  <si>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</si>
  <si>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</si>
  <si>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</si>
  <si>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</si>
  <si>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</si>
  <si>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</si>
  <si>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</si>
  <si>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</si>
  <si>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</si>
  <si>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</si>
  <si>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</si>
  <si>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</si>
  <si>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</si>
  <si>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</si>
  <si>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</si>
  <si>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</si>
  <si>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</si>
  <si>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</si>
  <si>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</si>
  <si>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</si>
  <si>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</si>
  <si>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</si>
  <si>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</si>
  <si>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</si>
  <si>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</si>
  <si>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</si>
  <si>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</si>
  <si>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</si>
  <si>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</si>
  <si>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</si>
  <si>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</si>
  <si>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</si>
  <si>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</si>
  <si>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</si>
  <si>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</si>
  <si>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</si>
  <si>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</si>
  <si>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</si>
  <si>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</si>
  <si>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</si>
  <si>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</si>
  <si>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</si>
  <si>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</si>
  <si>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</si>
  <si>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</si>
  <si>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</si>
  <si>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</si>
  <si>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</si>
  <si>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</si>
  <si>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</si>
  <si>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</si>
  <si>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</si>
  <si>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</si>
  <si>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</si>
  <si>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</si>
  <si>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</si>
  <si>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</si>
  <si>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</si>
  <si>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</si>
  <si>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</si>
  <si>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</si>
  <si>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</si>
  <si>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</si>
  <si>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</si>
  <si>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</si>
  <si>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</si>
  <si>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</si>
  <si>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</si>
  <si>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</si>
  <si>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</si>
  <si>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</si>
  <si>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</si>
  <si>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</si>
  <si>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</si>
  <si>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</si>
  <si>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</si>
  <si>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</si>
  <si>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</si>
  <si>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</si>
  <si>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</si>
  <si>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</si>
  <si>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</si>
  <si>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</si>
  <si>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</si>
  <si>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</si>
  <si>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</si>
  <si>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</si>
  <si>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</si>
  <si>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</si>
  <si>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</si>
  <si>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</si>
  <si>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</si>
  <si>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</si>
  <si>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</si>
  <si>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</si>
  <si>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</si>
  <si>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</si>
  <si>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</si>
  <si>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</si>
  <si>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</si>
  <si>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</si>
  <si>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</si>
  <si>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</si>
  <si>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</si>
  <si>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</si>
  <si>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</si>
  <si>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</si>
  <si>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</si>
  <si>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</si>
  <si>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</si>
  <si>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</si>
  <si>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</si>
  <si>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</si>
  <si>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</si>
  <si>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</si>
  <si>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</si>
  <si>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</si>
  <si>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</si>
  <si>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</si>
  <si>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</si>
  <si>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</si>
  <si>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</si>
  <si>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</si>
  <si>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</si>
  <si>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</si>
  <si>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</si>
  <si>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</si>
  <si>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</si>
  <si>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</si>
  <si>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</si>
  <si>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</si>
  <si>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</si>
  <si>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</si>
  <si>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</si>
  <si>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</si>
  <si>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</si>
  <si>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</si>
  <si>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</si>
  <si>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</si>
  <si>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</si>
  <si>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</si>
  <si>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</si>
  <si>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</si>
  <si>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</si>
  <si>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</si>
  <si>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</si>
  <si>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</si>
  <si>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</si>
  <si>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</si>
  <si>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</si>
  <si>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</si>
  <si>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</si>
  <si>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</si>
  <si>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</si>
  <si>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</si>
  <si>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</si>
  <si>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</si>
  <si>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</si>
  <si>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</si>
  <si>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</si>
  <si>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</si>
  <si>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</si>
  <si>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</si>
  <si>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</si>
  <si>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</si>
  <si>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</si>
  <si>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</si>
  <si>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</si>
  <si>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</si>
  <si>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</si>
  <si>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</si>
  <si>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</si>
  <si>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</si>
  <si>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</si>
  <si>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</si>
  <si>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</si>
  <si>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</si>
  <si>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</si>
  <si>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</si>
  <si>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</si>
  <si>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</si>
  <si>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</si>
  <si>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</si>
  <si>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</si>
  <si>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</si>
  <si>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</si>
  <si>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</si>
  <si>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</si>
  <si>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</si>
  <si>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</si>
  <si>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</si>
  <si>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</si>
  <si>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</si>
  <si>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</si>
  <si>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</si>
  <si>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</si>
  <si>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</si>
  <si>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</si>
  <si>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</si>
  <si>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</si>
  <si>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</si>
  <si>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</si>
  <si>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</si>
  <si>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</si>
  <si>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</si>
  <si>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</si>
  <si>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</si>
  <si>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</si>
  <si>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</si>
  <si>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</si>
  <si>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</si>
  <si>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</si>
  <si>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</si>
  <si>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</si>
  <si>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</si>
  <si>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</si>
  <si>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</si>
  <si>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</si>
  <si>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</si>
  <si>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</si>
  <si>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</si>
  <si>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</si>
  <si>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</si>
  <si>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</si>
  <si>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</si>
  <si>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</si>
  <si>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</si>
  <si>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</si>
  <si>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</si>
  <si>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</si>
  <si>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</si>
  <si>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</si>
  <si>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</si>
  <si>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</si>
  <si>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</si>
  <si>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</si>
  <si>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</si>
  <si>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</si>
  <si>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</si>
  <si>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</si>
  <si>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</si>
  <si>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</si>
  <si>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</si>
  <si>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</si>
  <si>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</si>
  <si>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</si>
  <si>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</si>
  <si>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</si>
  <si>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</si>
  <si>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</si>
  <si>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</si>
  <si>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</si>
  <si>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</si>
  <si>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</si>
  <si>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</si>
  <si>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</si>
  <si>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</si>
  <si>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</si>
  <si>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</si>
  <si>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</si>
  <si>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</si>
  <si>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</si>
  <si>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</si>
  <si>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</si>
  <si>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</si>
  <si>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</si>
  <si>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</si>
  <si>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</si>
  <si>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</si>
  <si>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</si>
  <si>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</si>
  <si>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</si>
  <si>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</si>
  <si>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</si>
  <si>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</si>
  <si>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</si>
  <si>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</si>
  <si>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</si>
  <si>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</si>
  <si>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</si>
  <si>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</si>
  <si>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</si>
  <si>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</si>
  <si>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</si>
  <si>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</si>
  <si>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</si>
  <si>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</si>
  <si>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</si>
  <si>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</si>
  <si>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</si>
  <si>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</si>
  <si>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</si>
  <si>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</si>
  <si>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</si>
  <si>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</si>
  <si>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</si>
  <si>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</si>
  <si>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</si>
  <si>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</si>
  <si>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</si>
  <si>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</si>
  <si>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</si>
  <si>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</si>
  <si>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</si>
  <si>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</si>
  <si>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</si>
  <si>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</si>
  <si>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</si>
  <si>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</si>
  <si>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</si>
  <si>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</si>
  <si>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</si>
  <si>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</si>
  <si>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</si>
  <si>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</si>
  <si>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</si>
  <si>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</si>
  <si>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</si>
  <si>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</si>
  <si>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</si>
  <si>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</si>
  <si>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</si>
  <si>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</si>
  <si>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</si>
  <si>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</si>
  <si>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</si>
  <si>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</si>
  <si>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</si>
  <si>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</si>
  <si>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</si>
  <si>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</si>
  <si>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</si>
  <si>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</si>
  <si>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</si>
  <si>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</si>
  <si>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</si>
  <si>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</si>
  <si>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</si>
  <si>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</si>
  <si>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</si>
  <si>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</si>
  <si>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</si>
  <si>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</si>
  <si>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</si>
  <si>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</si>
  <si>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</si>
  <si>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</si>
  <si>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</si>
  <si>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</si>
  <si>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</si>
  <si>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</si>
  <si>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</si>
  <si>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</si>
  <si>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</si>
  <si>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</si>
  <si>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</si>
  <si>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</si>
  <si>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</si>
  <si>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</si>
  <si>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</si>
  <si>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</si>
  <si>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</si>
  <si>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</si>
  <si>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</si>
  <si>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</si>
  <si>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</si>
  <si>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</si>
  <si>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</si>
  <si>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</si>
  <si>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</si>
  <si>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</si>
  <si>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</si>
  <si>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</si>
  <si>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</si>
  <si>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</si>
  <si>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</si>
  <si>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</si>
  <si>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</si>
  <si>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</si>
  <si>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</si>
  <si>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</si>
  <si>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</si>
  <si>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</si>
  <si>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</si>
  <si>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</si>
  <si>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</si>
  <si>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</si>
  <si>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</si>
  <si>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</si>
  <si>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</si>
  <si>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</si>
  <si>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</si>
  <si>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</si>
  <si>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</si>
  <si>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</si>
  <si>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</si>
  <si>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</si>
  <si>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</si>
  <si>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</si>
  <si>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</si>
  <si>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</si>
  <si>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</si>
  <si>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</si>
  <si>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</si>
  <si>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</si>
  <si>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</si>
  <si>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</si>
  <si>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</si>
  <si>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</si>
  <si>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</si>
  <si>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</si>
  <si>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</si>
  <si>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</si>
  <si>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</si>
  <si>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</si>
  <si>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</si>
  <si>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</si>
  <si>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</si>
  <si>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</si>
  <si>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</si>
  <si>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</si>
  <si>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</si>
  <si>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</si>
  <si>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</si>
  <si>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</si>
  <si>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</si>
  <si>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</si>
  <si>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</si>
  <si>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</si>
  <si>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</si>
  <si>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</si>
  <si>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</si>
  <si>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</si>
  <si>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</si>
  <si>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</si>
  <si>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</si>
  <si>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</si>
  <si>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</si>
  <si>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</si>
  <si>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</si>
  <si>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</si>
  <si>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</si>
  <si>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</si>
  <si>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</si>
  <si>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</si>
  <si>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</si>
  <si>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</si>
  <si>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</si>
  <si>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</si>
  <si>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</si>
  <si>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</si>
  <si>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</si>
  <si>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</si>
  <si>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</si>
  <si>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</si>
  <si>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</si>
  <si>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</si>
  <si>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</si>
  <si>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</si>
  <si>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</si>
  <si>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</si>
  <si>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</si>
  <si>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</si>
  <si>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</si>
  <si>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</si>
  <si>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</si>
  <si>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</si>
  <si>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</si>
  <si>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</si>
  <si>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</si>
  <si>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</si>
  <si>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</si>
  <si>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</si>
  <si>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</si>
  <si>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</si>
  <si>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</si>
  <si>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</si>
  <si>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</si>
  <si>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</si>
  <si>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</si>
  <si>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</si>
  <si>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</si>
  <si>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</si>
  <si>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</si>
  <si>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</si>
  <si>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</si>
  <si>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</si>
  <si>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</si>
  <si>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</si>
  <si>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</si>
  <si>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</si>
  <si>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</si>
  <si>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</si>
  <si>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</si>
  <si>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</si>
  <si>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</si>
  <si>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</si>
  <si>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</si>
  <si>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</si>
  <si>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</si>
  <si>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</si>
  <si>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</si>
  <si>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</si>
  <si>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</si>
  <si>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</si>
  <si>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</si>
  <si>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</si>
  <si>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</si>
  <si>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</si>
  <si>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</si>
  <si>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</si>
  <si>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</si>
  <si>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</si>
  <si>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</si>
  <si>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</si>
  <si>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</si>
  <si>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</si>
  <si>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</si>
  <si>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</si>
  <si>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</si>
  <si>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</si>
  <si>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</si>
  <si>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</si>
  <si>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</si>
  <si>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</si>
  <si>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</si>
  <si>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</si>
  <si>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</si>
  <si>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</si>
  <si>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</si>
  <si>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</si>
  <si>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</si>
  <si>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</si>
  <si>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</si>
  <si>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</si>
  <si>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</si>
  <si>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</si>
  <si>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</si>
  <si>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</si>
  <si>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</si>
  <si>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</si>
  <si>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</si>
  <si>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</si>
  <si>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</si>
  <si>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</si>
  <si>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</si>
  <si>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</si>
  <si>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</si>
  <si>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</si>
  <si>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</si>
  <si>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</si>
  <si>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</si>
  <si>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</si>
  <si>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</si>
  <si>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</si>
  <si>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</si>
  <si>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</si>
  <si>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</si>
  <si>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</si>
  <si>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</si>
  <si>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</si>
  <si>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</si>
  <si>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</si>
  <si>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</si>
  <si>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</si>
  <si>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</si>
  <si>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</si>
  <si>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</si>
  <si>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</si>
  <si>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</si>
  <si>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</si>
  <si>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</si>
  <si>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</si>
  <si>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</si>
  <si>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</si>
  <si>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</si>
  <si>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</si>
  <si>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</si>
  <si>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</si>
  <si>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</si>
  <si>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</si>
  <si>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</si>
  <si>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</si>
  <si>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</si>
  <si>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</si>
  <si>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</si>
  <si>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</si>
  <si>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</si>
  <si>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</si>
  <si>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</si>
  <si>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</si>
  <si>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</si>
  <si>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</si>
  <si>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</si>
  <si>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</si>
  <si>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</si>
  <si>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</si>
  <si>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</si>
  <si>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</si>
  <si>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</si>
  <si>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</si>
  <si>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</si>
  <si>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</si>
  <si>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</si>
  <si>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</si>
  <si>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</si>
  <si>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</si>
  <si>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</si>
  <si>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</si>
  <si>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</si>
  <si>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</si>
  <si>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</si>
  <si>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</si>
  <si>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</si>
  <si>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</si>
  <si>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</si>
  <si>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</si>
  <si>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</si>
  <si>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</si>
  <si>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</si>
  <si>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</si>
  <si>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</si>
  <si>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</si>
  <si>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</si>
  <si>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</si>
  <si>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</si>
  <si>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</si>
  <si>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</si>
  <si>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</si>
  <si>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</si>
  <si>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</si>
  <si>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</si>
  <si>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</si>
  <si>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</si>
  <si>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</si>
  <si>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</si>
  <si>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</si>
  <si>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</si>
  <si>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</si>
  <si>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</si>
  <si>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</si>
  <si>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</si>
  <si>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</si>
  <si>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</si>
  <si>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</si>
  <si>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</si>
  <si>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</si>
  <si>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</si>
  <si>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</si>
  <si>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</si>
  <si>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</si>
  <si>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</si>
  <si>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</si>
  <si>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</si>
  <si>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</si>
  <si>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</si>
  <si>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</si>
  <si>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</si>
  <si>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</si>
  <si>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</si>
  <si>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</si>
  <si>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</si>
  <si>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</si>
  <si>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</si>
  <si>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</si>
  <si>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</si>
  <si>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</si>
  <si>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</si>
  <si>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</si>
  <si>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</si>
  <si>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</si>
  <si>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</si>
  <si>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</si>
  <si>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</si>
  <si>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</si>
  <si>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</si>
  <si>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</si>
  <si>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</si>
  <si>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</si>
  <si>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</si>
  <si>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</si>
  <si>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</si>
  <si>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</si>
  <si>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</si>
  <si>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</si>
  <si>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</si>
  <si>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</si>
  <si>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</si>
  <si>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</si>
  <si>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</si>
  <si>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</si>
  <si>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</si>
  <si>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</si>
  <si>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</si>
  <si>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</si>
  <si>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</si>
  <si>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</si>
  <si>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</si>
  <si>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</si>
  <si>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</si>
  <si>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</si>
  <si>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</si>
  <si>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</si>
  <si>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</si>
  <si>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</si>
  <si>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</si>
  <si>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</si>
  <si>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</si>
  <si>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</si>
  <si>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</si>
  <si>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</si>
  <si>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</si>
  <si>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</si>
  <si>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</si>
  <si>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</si>
  <si>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</si>
  <si>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</si>
  <si>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</si>
  <si>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</si>
  <si>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</si>
  <si>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</si>
  <si>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</si>
  <si>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</si>
  <si>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</si>
  <si>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</si>
  <si>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</si>
  <si>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</si>
  <si>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</si>
  <si>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</si>
  <si>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</si>
  <si>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</si>
  <si>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</si>
  <si>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</si>
  <si>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</si>
  <si>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</si>
  <si>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</si>
  <si>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</si>
  <si>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</si>
  <si>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</si>
  <si>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</si>
  <si>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</si>
  <si>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</si>
  <si>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</si>
  <si>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</si>
  <si>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</si>
  <si>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</si>
  <si>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</si>
  <si>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</si>
  <si>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</si>
  <si>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</si>
  <si>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</si>
  <si>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</si>
  <si>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</si>
  <si>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</si>
  <si>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</si>
  <si>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</si>
  <si>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</si>
  <si>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</si>
  <si>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</si>
  <si>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</si>
  <si>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</si>
  <si>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</si>
  <si>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</si>
  <si>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</si>
  <si>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</si>
  <si>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</si>
  <si>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</si>
  <si>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</si>
  <si>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</si>
  <si>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</si>
  <si>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</si>
  <si>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</si>
  <si>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</si>
  <si>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</si>
  <si>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</si>
  <si>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</si>
  <si>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</si>
  <si>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</si>
  <si>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</si>
  <si>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</si>
  <si>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</si>
  <si>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</si>
  <si>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</si>
  <si>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</si>
  <si>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</si>
  <si>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</si>
  <si>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</si>
  <si>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</si>
  <si>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</si>
  <si>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</si>
  <si>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</si>
  <si>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</si>
  <si>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</si>
  <si>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</si>
  <si>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</si>
  <si>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</si>
  <si>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</si>
  <si>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</si>
  <si>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</si>
  <si>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</si>
  <si>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</si>
  <si>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</si>
  <si>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</si>
  <si>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</si>
  <si>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</si>
  <si>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</si>
  <si>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</si>
  <si>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</si>
  <si>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</si>
  <si>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</si>
  <si>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</si>
  <si>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</si>
  <si>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</si>
  <si>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</si>
  <si>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</si>
  <si>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</si>
  <si>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</si>
  <si>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</si>
  <si>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</si>
  <si>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</si>
  <si>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</si>
  <si>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</si>
  <si>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</si>
  <si>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</si>
  <si>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</si>
  <si>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</si>
  <si>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</si>
  <si>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</si>
  <si>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</si>
  <si>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</si>
  <si>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</si>
  <si>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</si>
  <si>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</si>
  <si>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</si>
  <si>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</si>
  <si>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</si>
  <si>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</si>
  <si>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</si>
  <si>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</si>
  <si>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</si>
  <si>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</si>
  <si>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</si>
  <si>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</si>
  <si>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</si>
  <si>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</si>
  <si>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</si>
  <si>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</si>
  <si>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</si>
  <si>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</si>
  <si>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</si>
  <si>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</si>
  <si>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</si>
  <si>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</si>
  <si>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</si>
  <si>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</si>
  <si>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</si>
  <si>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</si>
  <si>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</si>
  <si>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</si>
  <si>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</si>
  <si>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</si>
  <si>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</si>
  <si>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</si>
  <si>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</si>
  <si>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</si>
  <si>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</si>
  <si>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</si>
  <si>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</si>
  <si>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</si>
  <si>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</si>
  <si>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</si>
  <si>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</si>
  <si>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</si>
  <si>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</si>
  <si>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</si>
  <si>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</si>
  <si>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</si>
  <si>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</si>
  <si>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</si>
  <si>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</si>
  <si>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</si>
  <si>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</si>
  <si>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</si>
  <si>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</si>
  <si>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</si>
  <si>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</si>
  <si>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</si>
  <si>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</si>
  <si>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</si>
  <si>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</si>
  <si>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</si>
  <si>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</si>
  <si>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</si>
  <si>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</si>
  <si>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</si>
  <si>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</si>
  <si>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</si>
  <si>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</si>
  <si>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</si>
  <si>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</si>
  <si>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</si>
  <si>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</si>
  <si>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</si>
  <si>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</si>
  <si>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</si>
  <si>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</si>
  <si>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</si>
  <si>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</si>
  <si>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</si>
  <si>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</si>
  <si>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</si>
  <si>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</si>
  <si>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</si>
  <si>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</si>
  <si>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</si>
  <si>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</si>
  <si>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</si>
  <si>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</si>
  <si>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</si>
  <si>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</si>
  <si>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</si>
  <si>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</si>
  <si>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</si>
  <si>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</si>
  <si>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</si>
  <si>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</si>
  <si>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</si>
  <si>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</si>
  <si>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</si>
  <si>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</si>
  <si>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</si>
  <si>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</si>
  <si>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</si>
  <si>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</si>
  <si>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</si>
  <si>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</si>
  <si>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</si>
  <si>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</si>
  <si>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</si>
  <si>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</si>
  <si>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</si>
  <si>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</si>
  <si>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</si>
  <si>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</si>
  <si>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</si>
  <si>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</si>
  <si>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</si>
  <si>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</si>
  <si>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</si>
  <si>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</si>
  <si>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</si>
  <si>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</si>
  <si>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</si>
  <si>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</si>
  <si>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</si>
  <si>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</si>
  <si>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</si>
  <si>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</si>
  <si>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</si>
  <si>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</si>
  <si>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</si>
  <si>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</si>
  <si>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</si>
  <si>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</si>
  <si>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</si>
  <si>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</si>
  <si>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</si>
  <si>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</si>
  <si>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</si>
  <si>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</si>
  <si>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</si>
  <si>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</si>
  <si>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</si>
  <si>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</si>
  <si>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</si>
  <si>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</si>
  <si>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</si>
  <si>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</si>
  <si>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</si>
  <si>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</si>
  <si>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</si>
  <si>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</si>
  <si>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</si>
  <si>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</si>
  <si>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</si>
  <si>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</si>
  <si>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</si>
  <si>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</si>
  <si>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</si>
  <si>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</si>
  <si>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</si>
  <si>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</si>
  <si>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</si>
  <si>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</si>
  <si>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</si>
  <si>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</si>
  <si>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</si>
  <si>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</si>
  <si>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</si>
  <si>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</si>
  <si>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</si>
  <si>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</si>
  <si>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</si>
  <si>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</si>
  <si>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</si>
  <si>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</si>
  <si>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</si>
  <si>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</si>
  <si>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</si>
  <si>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</si>
  <si>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</si>
  <si>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</si>
  <si>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</si>
  <si>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</si>
  <si>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</si>
  <si>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</si>
  <si>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</si>
  <si>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</si>
  <si>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</si>
  <si>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</si>
  <si>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</si>
  <si>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</si>
  <si>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</si>
  <si>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</si>
  <si>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</si>
  <si>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</si>
  <si>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</si>
  <si>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</si>
  <si>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</si>
  <si>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</si>
  <si>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</si>
  <si>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</si>
  <si>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</si>
  <si>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</si>
  <si>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</si>
  <si>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</si>
  <si>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</si>
  <si>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</si>
  <si>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</si>
  <si>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</si>
  <si>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</si>
  <si>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</si>
  <si>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</si>
  <si>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</si>
  <si>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</si>
  <si>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</si>
  <si>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</si>
  <si>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</si>
  <si>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</si>
  <si>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</si>
  <si>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</si>
  <si>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</si>
  <si>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</si>
  <si>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</si>
  <si>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</si>
  <si>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</si>
  <si>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</si>
  <si>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</si>
  <si>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</si>
  <si>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</si>
  <si>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</si>
  <si>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</si>
  <si>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</si>
  <si>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</si>
  <si>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</si>
  <si>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</si>
  <si>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</si>
  <si>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</si>
  <si>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</si>
  <si>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</si>
  <si>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</si>
  <si>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</si>
  <si>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</si>
  <si>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</si>
  <si>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</si>
  <si>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</si>
  <si>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</si>
  <si>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</si>
  <si>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</si>
  <si>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</si>
  <si>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</si>
  <si>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</si>
  <si>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</si>
  <si>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</si>
  <si>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</si>
  <si>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</si>
  <si>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</si>
  <si>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</si>
  <si>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</si>
  <si>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</si>
  <si>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</si>
  <si>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</si>
  <si>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</si>
  <si>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</si>
  <si>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</si>
  <si>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</si>
  <si>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</si>
  <si>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</si>
  <si>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</si>
  <si>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</si>
  <si>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</si>
  <si>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</si>
  <si>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</si>
  <si>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</si>
  <si>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</si>
  <si>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</si>
  <si>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</si>
  <si>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</si>
  <si>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</si>
  <si>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</si>
  <si>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</si>
  <si>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</si>
  <si>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</si>
  <si>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</si>
  <si>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</si>
  <si>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</si>
  <si>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</si>
  <si>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</si>
  <si>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</si>
  <si>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</si>
  <si>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</si>
  <si>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</si>
  <si>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</si>
  <si>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</si>
  <si>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</si>
  <si>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</si>
  <si>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</si>
  <si>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</si>
  <si>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</si>
  <si>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</si>
  <si>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</si>
  <si>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</si>
  <si>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</si>
  <si>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</si>
  <si>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</si>
  <si>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</si>
  <si>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</si>
  <si>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</si>
  <si>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</si>
  <si>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</si>
  <si>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</si>
  <si>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</si>
  <si>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</si>
  <si>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</si>
  <si>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</si>
  <si>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</si>
  <si>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</si>
  <si>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</si>
  <si>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</si>
  <si>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</si>
  <si>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</si>
  <si>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</si>
  <si>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</si>
  <si>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</si>
  <si>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</si>
  <si>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</si>
  <si>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</si>
  <si>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</si>
  <si>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</si>
  <si>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</si>
  <si>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</si>
  <si>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</si>
  <si>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</si>
  <si>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</si>
  <si>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</si>
  <si>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</si>
  <si>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</si>
  <si>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</si>
  <si>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</si>
  <si>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</si>
  <si>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</si>
  <si>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</si>
  <si>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</si>
  <si>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</si>
  <si>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</si>
  <si>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</si>
  <si>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</si>
  <si>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</si>
  <si>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</si>
  <si>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</si>
  <si>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</si>
  <si>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</si>
  <si>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</si>
  <si>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</si>
  <si>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</si>
  <si>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</si>
  <si>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</si>
  <si>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</si>
  <si>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</si>
  <si>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</si>
  <si>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</si>
  <si>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</si>
  <si>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</si>
  <si>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</si>
  <si>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</si>
  <si>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</si>
  <si>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</si>
  <si>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</si>
  <si>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</si>
  <si>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</si>
  <si>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</si>
  <si>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</si>
  <si>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</si>
  <si>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</si>
  <si>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</si>
  <si>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</si>
  <si>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</si>
  <si>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</si>
  <si>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</si>
  <si>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</si>
  <si>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</si>
  <si>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</si>
  <si>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</si>
  <si>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</si>
  <si>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</si>
  <si>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</si>
  <si>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</si>
  <si>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</si>
  <si>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</si>
  <si>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</si>
  <si>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</si>
  <si>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</si>
  <si>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</si>
  <si>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</si>
  <si>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</si>
  <si>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</si>
  <si>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</si>
  <si>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</si>
  <si>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</si>
  <si>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</si>
  <si>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</si>
  <si>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</si>
  <si>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</si>
  <si>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</si>
  <si>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</si>
  <si>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</si>
  <si>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</si>
  <si>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</si>
  <si>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</si>
  <si>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</si>
  <si>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</si>
  <si>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</si>
  <si>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</si>
  <si>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</si>
  <si>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</si>
  <si>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</si>
  <si>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</si>
  <si>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</si>
  <si>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</si>
  <si>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</si>
  <si>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</si>
  <si>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</si>
  <si>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</si>
  <si>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</si>
  <si>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</si>
  <si>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</si>
  <si>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</si>
  <si>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</si>
  <si>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</si>
  <si>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</si>
  <si>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</si>
  <si>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</si>
  <si>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</si>
  <si>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</si>
  <si>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</si>
  <si>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</si>
  <si>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</si>
  <si>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</si>
  <si>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</si>
  <si>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</si>
  <si>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</si>
  <si>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</si>
  <si>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</si>
  <si>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</si>
  <si>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</si>
  <si>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</si>
  <si>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</si>
  <si>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</si>
  <si>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</si>
  <si>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</si>
  <si>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</si>
  <si>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</si>
  <si>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</si>
  <si>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</si>
  <si>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</si>
  <si>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</si>
  <si>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</si>
  <si>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</si>
  <si>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</si>
  <si>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</si>
  <si>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</si>
  <si>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</si>
  <si>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</si>
  <si>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</si>
  <si>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</si>
  <si>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</si>
  <si>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</si>
  <si>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</si>
  <si>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</si>
  <si>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</si>
  <si>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</si>
  <si>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</si>
  <si>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</si>
  <si>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</si>
  <si>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</si>
  <si>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</si>
  <si>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</si>
  <si>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</si>
  <si>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</si>
  <si>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</si>
  <si>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</si>
  <si>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</si>
  <si>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</si>
  <si>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</si>
  <si>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</si>
  <si>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</si>
  <si>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</si>
  <si>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</si>
  <si>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</si>
  <si>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</si>
  <si>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</si>
  <si>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</si>
  <si>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</si>
  <si>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</si>
  <si>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</si>
  <si>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</si>
  <si>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</si>
  <si>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</si>
  <si>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</si>
  <si>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</si>
  <si>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</si>
  <si>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</si>
  <si>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</si>
  <si>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</si>
  <si>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</si>
  <si>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</si>
  <si>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</si>
  <si>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</si>
  <si>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</si>
  <si>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</si>
  <si>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</si>
  <si>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</si>
  <si>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</si>
  <si>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</si>
  <si>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</si>
  <si>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</si>
  <si>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</si>
  <si>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</si>
  <si>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</si>
  <si>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</si>
  <si>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</si>
  <si>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</si>
  <si>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</si>
  <si>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</si>
  <si>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</si>
  <si>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</si>
  <si>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</si>
  <si>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</si>
  <si>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</si>
  <si>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</si>
  <si>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</si>
  <si>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</si>
  <si>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</si>
  <si>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</si>
  <si>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</si>
  <si>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</si>
  <si>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</si>
  <si>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</si>
  <si>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</si>
  <si>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</si>
  <si>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</si>
  <si>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</si>
  <si>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</si>
  <si>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</si>
  <si>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</si>
  <si>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</si>
  <si>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</si>
  <si>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</si>
  <si>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</si>
  <si>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</si>
  <si>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</si>
  <si>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</si>
  <si>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</si>
  <si>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</si>
  <si>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</si>
  <si>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</si>
  <si>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</si>
  <si>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</si>
  <si>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</si>
  <si>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</si>
  <si>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</si>
  <si>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</si>
  <si>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</si>
  <si>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</si>
  <si>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</si>
  <si>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</si>
  <si>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</si>
  <si>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</si>
  <si>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</si>
  <si>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</si>
  <si>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</si>
  <si>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</si>
  <si>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</si>
  <si>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</si>
  <si>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</si>
  <si>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</si>
  <si>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</si>
  <si>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</si>
  <si>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</si>
  <si>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</si>
  <si>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</si>
  <si>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</si>
  <si>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</si>
  <si>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</si>
  <si>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</si>
  <si>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</si>
  <si>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</si>
  <si>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</si>
  <si>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</si>
  <si>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</si>
  <si>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</si>
  <si>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</si>
  <si>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</si>
  <si>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</si>
  <si>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</si>
  <si>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</si>
  <si>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</si>
  <si>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</si>
  <si>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</si>
  <si>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</si>
  <si>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</si>
  <si>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</si>
  <si>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</si>
  <si>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</si>
  <si>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</si>
  <si>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</si>
  <si>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</si>
  <si>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</si>
  <si>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</si>
  <si>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</si>
  <si>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</si>
  <si>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</si>
  <si>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</si>
  <si>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</si>
  <si>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</si>
  <si>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</si>
  <si>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</si>
  <si>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</si>
  <si>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</si>
  <si>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</si>
  <si>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</si>
  <si>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</si>
  <si>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</si>
  <si>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</si>
  <si>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</si>
  <si>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</si>
  <si>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</si>
  <si>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</si>
  <si>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</si>
  <si>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</si>
  <si>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</si>
  <si>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</si>
  <si>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</si>
  <si>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</si>
  <si>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</si>
  <si>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</si>
  <si>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</si>
  <si>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</si>
  <si>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</si>
  <si>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</si>
  <si>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</si>
  <si>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</si>
  <si>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</si>
  <si>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</si>
  <si>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</si>
  <si>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</si>
  <si>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</si>
  <si>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</si>
  <si>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</si>
  <si>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</si>
  <si>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</si>
  <si>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</si>
  <si>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</si>
  <si>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</si>
  <si>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</si>
  <si>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</si>
  <si>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</si>
  <si>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</si>
  <si>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</si>
  <si>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</si>
  <si>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</si>
  <si>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</si>
  <si>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</si>
  <si>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</si>
  <si>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</si>
  <si>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</si>
  <si>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</si>
  <si>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</si>
  <si>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</si>
  <si>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</si>
  <si>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</si>
  <si>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</si>
  <si>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</si>
  <si>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</si>
  <si>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</si>
  <si>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</si>
  <si>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</si>
  <si>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</si>
  <si>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</si>
  <si>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</si>
  <si>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</si>
  <si>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</si>
  <si>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</si>
  <si>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</si>
  <si>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</si>
  <si>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</si>
  <si>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</si>
  <si>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</si>
  <si>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</si>
  <si>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</si>
  <si>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</si>
  <si>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</si>
  <si>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</si>
  <si>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</si>
  <si>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</si>
  <si>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</si>
  <si>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</si>
  <si>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</si>
  <si>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</si>
  <si>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</si>
  <si>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</si>
  <si>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</si>
  <si>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</si>
  <si>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</si>
  <si>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</si>
  <si>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</si>
  <si>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</si>
  <si>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</si>
  <si>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</si>
  <si>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</si>
  <si>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</si>
  <si>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</si>
  <si>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</si>
  <si>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</si>
  <si>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</si>
  <si>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</si>
  <si>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</si>
  <si>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</si>
  <si>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</si>
  <si>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</si>
  <si>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</si>
  <si>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</si>
  <si>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</si>
  <si>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</si>
  <si>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</si>
  <si>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</si>
  <si>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</si>
  <si>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</si>
  <si>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</si>
  <si>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</si>
  <si>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</si>
  <si>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</si>
  <si>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</si>
  <si>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</si>
  <si>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</si>
  <si>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</si>
  <si>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</si>
  <si>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</si>
  <si>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</si>
  <si>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</si>
  <si>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</si>
  <si>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</si>
  <si>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</si>
  <si>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</si>
  <si>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</si>
  <si>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</si>
  <si>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</si>
  <si>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</si>
  <si>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</si>
  <si>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</si>
  <si>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</si>
  <si>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</si>
  <si>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</si>
  <si>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</si>
  <si>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</si>
  <si>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</si>
  <si>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</si>
  <si>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</si>
  <si>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</si>
  <si>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</si>
  <si>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</si>
  <si>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</si>
  <si>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</si>
  <si>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</si>
  <si>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</si>
  <si>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</si>
  <si>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</si>
  <si>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</si>
  <si>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</si>
  <si>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</si>
  <si>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</si>
  <si>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</si>
  <si>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</si>
  <si>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</si>
  <si>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</si>
  <si>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</si>
  <si>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</si>
  <si>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</si>
  <si>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</si>
  <si>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</si>
  <si>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</si>
  <si>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</si>
  <si>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</si>
  <si>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</si>
  <si>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</si>
  <si>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</si>
  <si>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</si>
  <si>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</si>
  <si>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</si>
  <si>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</si>
  <si>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</si>
  <si>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</si>
  <si>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</si>
  <si>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</si>
  <si>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</si>
  <si>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</si>
  <si>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</si>
  <si>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</si>
  <si>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</si>
  <si>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</si>
  <si>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</si>
  <si>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</si>
  <si>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</si>
  <si>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</si>
  <si>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</si>
  <si>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</si>
  <si>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</si>
  <si>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</si>
  <si>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</si>
  <si>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</si>
  <si>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</si>
  <si>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</si>
  <si>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</si>
  <si>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</si>
  <si>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</si>
  <si>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</si>
  <si>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</si>
  <si>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</si>
  <si>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</si>
  <si>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</si>
  <si>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</si>
  <si>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</si>
  <si>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</si>
  <si>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</si>
  <si>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</si>
  <si>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</si>
  <si>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</si>
  <si>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</si>
  <si>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</si>
  <si>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</si>
  <si>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</si>
  <si>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</si>
  <si>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</si>
  <si>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</si>
  <si>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</si>
  <si>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</si>
  <si>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</si>
  <si>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</si>
  <si>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</si>
  <si>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</si>
  <si>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</si>
  <si>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</si>
  <si>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</si>
  <si>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</si>
  <si>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</si>
  <si>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</si>
  <si>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</si>
  <si>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</si>
  <si>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</si>
  <si>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</si>
  <si>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</si>
  <si>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</si>
  <si>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</si>
  <si>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</si>
  <si>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</si>
  <si>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</si>
  <si>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</si>
  <si>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</si>
  <si>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</si>
  <si>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</si>
  <si>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</si>
  <si>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</si>
  <si>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</si>
  <si>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</si>
  <si>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</si>
  <si>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</si>
  <si>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</si>
  <si>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</si>
  <si>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</si>
  <si>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</si>
  <si>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</si>
  <si>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</si>
  <si>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</si>
  <si>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</si>
  <si>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</si>
  <si>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</si>
  <si>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</si>
  <si>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</si>
  <si>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</si>
  <si>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</si>
  <si>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</si>
  <si>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</si>
  <si>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</si>
  <si>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</si>
  <si>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</si>
  <si>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</si>
  <si>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</si>
  <si>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</si>
  <si>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</si>
  <si>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</si>
  <si>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</si>
  <si>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</si>
  <si>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</si>
  <si>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</si>
  <si>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</si>
  <si>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</si>
  <si>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</si>
  <si>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</si>
  <si>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</si>
  <si>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</si>
  <si>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</si>
  <si>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</si>
  <si>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</si>
  <si>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</si>
  <si>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</si>
  <si>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</si>
  <si>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</si>
  <si>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</si>
  <si>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</si>
  <si>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</si>
  <si>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</si>
  <si>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</si>
  <si>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</si>
  <si>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</si>
  <si>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</si>
  <si>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</si>
  <si>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</si>
  <si>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</si>
  <si>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</si>
  <si>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</si>
  <si>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</si>
  <si>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</si>
  <si>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</si>
  <si>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</si>
  <si>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</si>
  <si>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</si>
  <si>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</si>
  <si>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</si>
  <si>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</si>
  <si>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</si>
  <si>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</si>
  <si>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</si>
  <si>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</si>
  <si>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</si>
  <si>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</si>
  <si>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</si>
  <si>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</si>
  <si>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</si>
  <si>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</si>
  <si>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</si>
  <si>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</si>
  <si>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</si>
  <si>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</si>
  <si>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</si>
  <si>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</si>
  <si>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</si>
  <si>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</si>
  <si>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</si>
  <si>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</si>
  <si>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</si>
  <si>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</si>
  <si>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</si>
  <si>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</si>
  <si>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</si>
  <si>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</si>
  <si>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</si>
  <si>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</si>
  <si>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</si>
  <si>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</si>
  <si>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</si>
  <si>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</si>
  <si>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</si>
  <si>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</si>
  <si>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</si>
  <si>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</si>
  <si>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</si>
  <si>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</si>
  <si>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</si>
  <si>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</si>
  <si>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</si>
  <si>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</si>
  <si>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</si>
  <si>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</si>
  <si>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</si>
  <si>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</si>
  <si>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</si>
  <si>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</si>
  <si>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</si>
  <si>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</si>
  <si>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</si>
  <si>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</si>
  <si>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</si>
  <si>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</si>
  <si>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</si>
  <si>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</si>
  <si>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</si>
  <si>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</si>
  <si>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</si>
  <si>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</si>
  <si>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</si>
  <si>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</si>
  <si>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</si>
  <si>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</si>
  <si>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</si>
  <si>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</si>
  <si>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</si>
  <si>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</si>
  <si>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</si>
  <si>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</si>
  <si>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</si>
  <si>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</si>
  <si>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</si>
  <si>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</si>
  <si>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</si>
  <si>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</si>
  <si>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</si>
  <si>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</si>
  <si>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</si>
  <si>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</si>
  <si>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</si>
  <si>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</si>
  <si>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</si>
  <si>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</si>
  <si>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</si>
  <si>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</si>
  <si>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</si>
  <si>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</si>
  <si>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</si>
  <si>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</si>
  <si>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</si>
  <si>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</si>
  <si>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</si>
  <si>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</si>
  <si>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</si>
  <si>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</si>
  <si>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</si>
  <si>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</si>
  <si>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</si>
  <si>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</si>
  <si>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</si>
  <si>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</si>
  <si>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</si>
  <si>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</si>
  <si>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</si>
  <si>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</si>
  <si>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</si>
  <si>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</si>
  <si>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</si>
  <si>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</si>
  <si>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</si>
  <si>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</si>
  <si>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</si>
  <si>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</si>
  <si>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</si>
  <si>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</si>
  <si>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</si>
  <si>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</si>
  <si>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</si>
  <si>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</si>
  <si>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</si>
  <si>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</si>
  <si>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</si>
  <si>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</si>
  <si>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</si>
  <si>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</si>
  <si>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</si>
  <si>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</si>
  <si>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</si>
  <si>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</si>
  <si>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</si>
  <si>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</si>
  <si>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</si>
  <si>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</si>
  <si>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</si>
  <si>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</si>
  <si>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</si>
  <si>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</si>
  <si>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</si>
  <si>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</si>
  <si>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</si>
  <si>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</si>
  <si>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</si>
  <si>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</si>
  <si>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</si>
  <si>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</si>
  <si>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</si>
  <si>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</si>
  <si>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</si>
  <si>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</si>
  <si>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</si>
  <si>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</si>
  <si>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</si>
  <si>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</si>
  <si>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</si>
  <si>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</si>
  <si>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</si>
  <si>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</si>
  <si>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</si>
  <si>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</si>
  <si>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</si>
  <si>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</si>
  <si>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</si>
  <si>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</si>
  <si>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</si>
  <si>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</si>
  <si>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</si>
  <si>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</si>
  <si>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</si>
  <si>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</si>
  <si>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</si>
  <si>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</si>
  <si>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</si>
  <si>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</si>
  <si>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</si>
  <si>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</si>
  <si>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</si>
  <si>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</si>
  <si>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</si>
  <si>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</si>
  <si>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</si>
  <si>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</si>
  <si>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</si>
  <si>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</si>
  <si>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</si>
  <si>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</si>
  <si>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</si>
  <si>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</si>
  <si>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</si>
  <si>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</si>
  <si>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</si>
  <si>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</si>
  <si>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</si>
  <si>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</si>
  <si>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</si>
  <si>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</si>
  <si>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</si>
  <si>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</si>
  <si>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</si>
  <si>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</si>
  <si>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</si>
  <si>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</si>
  <si>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</si>
  <si>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</si>
  <si>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</si>
  <si>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</si>
  <si>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</si>
  <si>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</si>
  <si>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</si>
  <si>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</si>
  <si>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</si>
  <si>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</si>
  <si>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</si>
  <si>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</si>
  <si>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</si>
  <si>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</si>
  <si>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</si>
  <si>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</si>
  <si>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</si>
  <si>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</si>
  <si>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</si>
  <si>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</si>
  <si>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</si>
  <si>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</si>
  <si>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</si>
  <si>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</si>
  <si>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</si>
  <si>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</si>
  <si>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</si>
  <si>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</si>
  <si>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</si>
  <si>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</si>
  <si>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</si>
  <si>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</si>
  <si>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</si>
  <si>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</si>
  <si>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</si>
  <si>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</si>
  <si>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</si>
  <si>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</si>
  <si>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</si>
  <si>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</si>
  <si>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</si>
  <si>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</si>
  <si>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</si>
  <si>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</si>
  <si>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</si>
  <si>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</si>
  <si>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</si>
  <si>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</si>
  <si>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</si>
  <si>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</si>
  <si>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</si>
  <si>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</si>
  <si>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</si>
  <si>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</si>
  <si>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</si>
  <si>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</si>
  <si>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</si>
  <si>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</si>
  <si>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</si>
  <si>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</si>
  <si>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</si>
  <si>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</si>
  <si>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</si>
  <si>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</si>
  <si>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</si>
  <si>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</si>
  <si>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</si>
  <si>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</si>
  <si>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</si>
  <si>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</si>
  <si>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</si>
  <si>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</si>
  <si>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</si>
  <si>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</si>
  <si>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</si>
  <si>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</si>
  <si>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</si>
  <si>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</si>
  <si>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</si>
  <si>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</si>
  <si>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</si>
  <si>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</si>
  <si>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</si>
  <si>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</si>
  <si>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</si>
  <si>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</si>
  <si>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</si>
  <si>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</si>
  <si>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</si>
  <si>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</si>
  <si>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</si>
  <si>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</si>
  <si>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</si>
  <si>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</si>
  <si>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</si>
  <si>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</si>
  <si>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</si>
  <si>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</si>
  <si>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</si>
  <si>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</si>
  <si>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</si>
  <si>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</si>
  <si>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</si>
  <si>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</si>
  <si>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</si>
  <si>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</si>
  <si>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</si>
  <si>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</si>
  <si>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</si>
  <si>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</si>
  <si>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</si>
  <si>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</si>
  <si>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</si>
  <si>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</si>
  <si>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</si>
  <si>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</si>
  <si>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</si>
  <si>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</si>
  <si>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</si>
  <si>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</si>
  <si>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</si>
  <si>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</si>
  <si>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</si>
  <si>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</si>
  <si>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</si>
  <si>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</si>
  <si>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</si>
  <si>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</si>
  <si>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</si>
  <si>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</si>
  <si>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</si>
  <si>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</si>
  <si>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</si>
  <si>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</si>
  <si>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</si>
  <si>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</si>
  <si>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</si>
  <si>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</si>
  <si>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</si>
  <si>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</si>
  <si>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</si>
  <si>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</si>
  <si>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</si>
  <si>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</si>
  <si>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</si>
  <si>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</si>
  <si>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</si>
  <si>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</si>
  <si>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</si>
  <si>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</si>
  <si>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</si>
  <si>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</si>
  <si>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</si>
  <si>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</si>
  <si>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</si>
  <si>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</si>
  <si>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</si>
  <si>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</si>
  <si>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</si>
  <si>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</si>
  <si>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</si>
  <si>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</si>
  <si>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</si>
  <si>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</si>
  <si>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</si>
  <si>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</si>
  <si>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</si>
  <si>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</si>
  <si>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</si>
  <si>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</si>
  <si>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</si>
  <si>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</si>
  <si>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</si>
  <si>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</si>
  <si>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</si>
  <si>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</si>
  <si>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</si>
  <si>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</si>
  <si>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</si>
  <si>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</si>
  <si>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</si>
  <si>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</si>
  <si>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</si>
  <si>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</si>
  <si>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</si>
  <si>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</si>
  <si>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</si>
  <si>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</si>
  <si>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</si>
  <si>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</si>
  <si>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</si>
  <si>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</si>
  <si>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</si>
  <si>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</si>
  <si>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</si>
  <si>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</si>
  <si>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</si>
  <si>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</si>
  <si>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</si>
  <si>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</si>
  <si>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</si>
  <si>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</si>
  <si>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</si>
  <si>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</si>
  <si>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</si>
  <si>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</si>
  <si>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</si>
  <si>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</si>
  <si>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</si>
  <si>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</si>
  <si>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</si>
  <si>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</si>
  <si>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</si>
  <si>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</si>
  <si>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</si>
  <si>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</si>
  <si>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</si>
  <si>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</si>
  <si>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</si>
  <si>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</si>
  <si>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</si>
  <si>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</si>
  <si>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</si>
  <si>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</si>
  <si>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</si>
  <si>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</si>
  <si>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</si>
  <si>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</si>
  <si>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</si>
  <si>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</si>
  <si>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</si>
  <si>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</si>
  <si>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</si>
  <si>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</si>
  <si>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</si>
  <si>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</si>
  <si>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</si>
  <si>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</si>
  <si>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</si>
  <si>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</si>
  <si>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</si>
  <si>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</si>
  <si>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</si>
  <si>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</si>
  <si>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</si>
  <si>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</si>
  <si>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</si>
  <si>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</si>
  <si>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</si>
  <si>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</si>
  <si>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</si>
  <si>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</si>
  <si>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</si>
  <si>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</si>
  <si>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</si>
  <si>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</si>
  <si>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</si>
  <si>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</si>
  <si>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</si>
  <si>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</si>
  <si>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</si>
  <si>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</si>
  <si>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</si>
  <si>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</si>
  <si>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</si>
  <si>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</si>
  <si>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</si>
  <si>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</si>
  <si>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</si>
  <si>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</si>
  <si>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</si>
  <si>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</si>
  <si>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</si>
  <si>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</si>
  <si>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</si>
  <si>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</si>
  <si>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</si>
  <si>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</si>
  <si>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</si>
  <si>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</si>
  <si>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</si>
  <si>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</si>
  <si>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</si>
  <si>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</si>
  <si>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</si>
  <si>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</si>
  <si>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</si>
  <si>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</si>
  <si>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</si>
  <si>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</si>
  <si>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</si>
  <si>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</si>
  <si>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</si>
  <si>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</si>
  <si>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</si>
  <si>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</si>
  <si>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</si>
  <si>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</si>
  <si>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</si>
  <si>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</si>
  <si>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</si>
  <si>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</si>
  <si>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</si>
  <si>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</si>
  <si>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</si>
  <si>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</si>
  <si>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</si>
  <si>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</si>
  <si>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</si>
  <si>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</si>
  <si>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</si>
  <si>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</si>
  <si>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</si>
  <si>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</si>
  <si>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</si>
  <si>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</si>
  <si>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</si>
  <si>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</si>
  <si>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</si>
  <si>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</si>
  <si>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</si>
  <si>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</si>
  <si>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</si>
  <si>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</si>
  <si>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</si>
  <si>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</si>
  <si>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</si>
  <si>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</si>
  <si>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</si>
  <si>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</si>
  <si>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</si>
  <si>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</si>
  <si>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</si>
  <si>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</si>
  <si>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</si>
  <si>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</si>
  <si>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</si>
  <si>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</si>
  <si>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</si>
  <si>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</si>
  <si>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</si>
  <si>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</si>
  <si>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</si>
  <si>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</si>
  <si>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</si>
  <si>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</si>
  <si>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</si>
  <si>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</si>
  <si>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</si>
  <si>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</si>
  <si>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</si>
  <si>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</si>
  <si>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</si>
  <si>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</si>
  <si>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</si>
  <si>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</si>
  <si>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</si>
  <si>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</si>
  <si>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</si>
  <si>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</si>
  <si>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</si>
  <si>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</si>
  <si>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</si>
  <si>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</si>
  <si>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</si>
  <si>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</si>
  <si>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</si>
  <si>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</si>
  <si>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</si>
  <si>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</si>
  <si>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</si>
  <si>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</si>
  <si>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</si>
  <si>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</si>
  <si>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</si>
  <si>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</si>
  <si>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</si>
  <si>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</si>
  <si>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</si>
  <si>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</si>
  <si>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</si>
  <si>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</si>
  <si>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</si>
  <si>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</si>
  <si>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</si>
  <si>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</si>
  <si>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</si>
  <si>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</si>
  <si>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</si>
  <si>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</si>
  <si>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</si>
  <si>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</si>
  <si>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</si>
  <si>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</si>
  <si>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</si>
  <si>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</si>
  <si>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</si>
  <si>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</si>
  <si>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</si>
  <si>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</si>
  <si>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</si>
  <si>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</si>
  <si>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</si>
  <si>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</si>
  <si>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</si>
  <si>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</si>
  <si>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</si>
  <si>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</si>
  <si>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</si>
  <si>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</si>
  <si>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</si>
  <si>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</si>
  <si>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</si>
  <si>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</si>
  <si>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</si>
  <si>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</si>
  <si>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</si>
  <si>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</si>
  <si>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</si>
  <si>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</si>
  <si>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</si>
  <si>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</si>
  <si>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</si>
  <si>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</si>
  <si>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</si>
  <si>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</si>
  <si>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</si>
  <si>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</si>
  <si>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</si>
  <si>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</si>
  <si>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</si>
  <si>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</si>
  <si>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</si>
  <si>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</si>
  <si>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</si>
  <si>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</si>
  <si>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</si>
  <si>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</si>
  <si>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</si>
  <si>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</si>
  <si>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</si>
  <si>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</si>
  <si>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</si>
  <si>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</si>
  <si>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</si>
  <si>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</si>
  <si>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</si>
  <si>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</si>
  <si>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</si>
  <si>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</si>
  <si>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</si>
  <si>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</si>
  <si>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</si>
  <si>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</si>
  <si>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</si>
  <si>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</si>
  <si>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</si>
  <si>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</si>
  <si>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</si>
  <si>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</si>
  <si>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</si>
  <si>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</si>
  <si>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</si>
  <si>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</si>
  <si>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</si>
  <si>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</si>
  <si>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</si>
  <si>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</si>
  <si>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</si>
  <si>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</si>
  <si>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</si>
  <si>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</si>
  <si>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</si>
  <si>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</si>
  <si>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</si>
  <si>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</si>
  <si>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</si>
  <si>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</si>
  <si>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</si>
  <si>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</si>
  <si>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</si>
  <si>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</si>
  <si>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</si>
  <si>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</si>
  <si>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</si>
  <si>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</si>
  <si>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</si>
  <si>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</si>
  <si>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</si>
  <si>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</si>
  <si>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</si>
  <si>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</si>
  <si>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</si>
  <si>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</si>
  <si>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</si>
  <si>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</si>
  <si>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</si>
  <si>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</si>
  <si>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</si>
  <si>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</si>
  <si>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</si>
  <si>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</si>
  <si>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</si>
  <si>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</si>
  <si>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</si>
  <si>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</si>
  <si>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</si>
  <si>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</si>
  <si>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</si>
  <si>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</si>
  <si>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</si>
  <si>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</si>
  <si>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</si>
  <si>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</si>
  <si>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</si>
  <si>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</si>
  <si>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</si>
  <si>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</si>
  <si>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</si>
  <si>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</si>
  <si>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</si>
  <si>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</si>
  <si>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</si>
  <si>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</si>
  <si>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</si>
  <si>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</si>
  <si>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</si>
  <si>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</si>
  <si>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</si>
  <si>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</si>
  <si>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</si>
  <si>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</si>
  <si>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</si>
  <si>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</si>
  <si>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</si>
  <si>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</si>
  <si>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</si>
  <si>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</si>
  <si>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</si>
  <si>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</si>
  <si>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</si>
  <si>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</si>
  <si>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</si>
  <si>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</si>
  <si>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</si>
  <si>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</si>
  <si>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</si>
  <si>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</si>
  <si>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</si>
  <si>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</si>
  <si>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</si>
  <si>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</si>
  <si>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</si>
  <si>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</si>
  <si>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</si>
  <si>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</si>
  <si>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</si>
  <si>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</si>
  <si>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</si>
  <si>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</si>
  <si>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</si>
  <si>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</si>
  <si>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</si>
  <si>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</si>
  <si>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</si>
  <si>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</si>
  <si>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</si>
  <si>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</si>
  <si>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</si>
  <si>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</si>
  <si>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</si>
  <si>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</si>
  <si>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</si>
  <si>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</si>
  <si>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</si>
  <si>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</si>
  <si>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</si>
  <si>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</si>
  <si>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</si>
  <si>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</si>
  <si>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</si>
  <si>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</si>
  <si>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</si>
  <si>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</si>
  <si>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</si>
  <si>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</si>
  <si>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</si>
  <si>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</si>
  <si>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</si>
  <si>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</si>
  <si>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</si>
  <si>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</si>
  <si>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</si>
  <si>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</si>
  <si>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</si>
  <si>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</si>
  <si>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</si>
  <si>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</si>
  <si>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</si>
  <si>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</si>
  <si>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</si>
  <si>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</si>
  <si>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</si>
  <si>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</si>
  <si>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</si>
  <si>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</si>
  <si>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</si>
  <si>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</si>
  <si>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</si>
  <si>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</si>
  <si>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</si>
  <si>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</si>
  <si>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</si>
  <si>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</si>
  <si>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</si>
  <si>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</si>
  <si>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</si>
  <si>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</si>
  <si>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</si>
  <si>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</si>
  <si>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</si>
  <si>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</si>
  <si>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</si>
  <si>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</si>
  <si>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</si>
  <si>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</si>
  <si>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</si>
  <si>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</si>
  <si>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</si>
  <si>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</si>
  <si>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</si>
  <si>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</si>
  <si>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</si>
  <si>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</si>
  <si>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</si>
  <si>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</si>
  <si>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</si>
  <si>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</si>
  <si>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</si>
  <si>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</si>
  <si>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</si>
  <si>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</si>
  <si>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</si>
  <si>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</si>
  <si>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</si>
  <si>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</si>
  <si>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</si>
  <si>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</si>
  <si>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</si>
  <si>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</si>
  <si>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</si>
  <si>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</si>
  <si>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</si>
  <si>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</si>
  <si>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</si>
  <si>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</si>
  <si>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</si>
  <si>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</si>
  <si>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</si>
  <si>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</si>
  <si>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</si>
  <si>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</si>
  <si>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</si>
  <si>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</si>
  <si>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</si>
  <si>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</si>
  <si>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</si>
  <si>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</si>
  <si>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</si>
  <si>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</si>
  <si>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</si>
  <si>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</si>
  <si>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</si>
  <si>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</si>
  <si>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</si>
  <si>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</si>
  <si>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</si>
  <si>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</si>
  <si>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</si>
  <si>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</si>
  <si>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</si>
  <si>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</si>
  <si>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</si>
  <si>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</si>
  <si>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</si>
  <si>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</si>
  <si>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</si>
  <si>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</si>
  <si>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</si>
  <si>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</si>
  <si>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</si>
  <si>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</si>
  <si>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</si>
  <si>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</si>
  <si>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</si>
  <si>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</si>
  <si>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</si>
  <si>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</si>
  <si>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</si>
  <si>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</si>
  <si>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</si>
  <si>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</si>
  <si>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</si>
  <si>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</si>
  <si>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</si>
  <si>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</si>
  <si>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</si>
  <si>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</si>
  <si>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</si>
  <si>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</si>
  <si>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</si>
  <si>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</si>
  <si>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</si>
  <si>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</si>
  <si>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</si>
  <si>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</si>
  <si>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</si>
  <si>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</si>
  <si>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</si>
  <si>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</si>
  <si>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</si>
  <si>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</si>
  <si>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</si>
  <si>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</si>
  <si>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</si>
  <si>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</si>
  <si>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</si>
  <si>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</si>
  <si>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</si>
  <si>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</si>
  <si>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</si>
  <si>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</si>
  <si>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</si>
  <si>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</si>
  <si>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</si>
  <si>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</si>
  <si>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</si>
  <si>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</si>
  <si>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</si>
  <si>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</si>
  <si>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</si>
  <si>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</si>
  <si>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</si>
  <si>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</si>
  <si>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</si>
  <si>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</si>
  <si>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</si>
  <si>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</si>
  <si>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</si>
  <si>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</si>
  <si>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</si>
  <si>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</si>
  <si>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</si>
  <si>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</si>
  <si>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</si>
  <si>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</si>
  <si>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</si>
  <si>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</si>
  <si>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</si>
  <si>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</si>
  <si>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</si>
  <si>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</si>
  <si>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</si>
  <si>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</si>
  <si>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</si>
  <si>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</si>
  <si>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</si>
  <si>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</si>
  <si>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</si>
  <si>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</si>
  <si>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</si>
  <si>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</si>
  <si>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</si>
  <si>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</si>
  <si>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</si>
  <si>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</si>
  <si>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</si>
  <si>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</si>
  <si>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</si>
  <si>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</si>
  <si>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</si>
  <si>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</si>
  <si>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</si>
  <si>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</si>
  <si>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</si>
  <si>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</si>
  <si>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</si>
  <si>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</si>
  <si>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</si>
  <si>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</si>
  <si>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</si>
  <si>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</si>
  <si>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</si>
  <si>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</si>
  <si>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</si>
  <si>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</si>
  <si>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</si>
  <si>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</si>
  <si>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</si>
  <si>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</si>
  <si>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</si>
  <si>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</si>
  <si>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</si>
  <si>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</si>
  <si>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</si>
  <si>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</si>
  <si>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</si>
  <si>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</si>
  <si>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</si>
  <si>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</si>
  <si>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</si>
  <si>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</si>
  <si>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</si>
  <si>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</si>
  <si>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</si>
  <si>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</si>
  <si>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</si>
  <si>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</si>
  <si>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</si>
  <si>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</si>
  <si>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</si>
  <si>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</si>
  <si>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</si>
  <si>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</si>
  <si>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</si>
  <si>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</si>
  <si>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</si>
  <si>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</si>
  <si>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</si>
  <si>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</si>
  <si>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</si>
  <si>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</si>
  <si>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</si>
  <si>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</si>
  <si>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</si>
  <si>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</si>
  <si>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</si>
  <si>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</si>
  <si>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</si>
  <si>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</si>
  <si>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</si>
  <si>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</si>
  <si>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</si>
  <si>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</si>
  <si>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</si>
  <si>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</si>
  <si>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</si>
  <si>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</si>
  <si>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</si>
  <si>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</si>
  <si>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</si>
  <si>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</si>
  <si>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</si>
  <si>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</si>
  <si>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</si>
  <si>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</si>
  <si>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</si>
  <si>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</si>
  <si>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</si>
  <si>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</si>
  <si>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</si>
  <si>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</si>
  <si>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</si>
  <si>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</si>
  <si>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</si>
  <si>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</si>
  <si>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</si>
  <si>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</si>
  <si>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</si>
  <si>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</si>
  <si>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</si>
  <si>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</si>
  <si>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</si>
  <si>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</si>
  <si>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</si>
  <si>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</si>
  <si>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</si>
  <si>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</si>
  <si>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</si>
  <si>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</si>
  <si>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</si>
  <si>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</si>
  <si>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</si>
  <si>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</si>
  <si>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</si>
  <si>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</si>
  <si>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</si>
  <si>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</si>
  <si>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</si>
  <si>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</si>
  <si>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</si>
  <si>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</si>
  <si>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</si>
  <si>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</si>
  <si>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</si>
  <si>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</si>
  <si>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</si>
  <si>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</si>
  <si>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</si>
  <si>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</si>
  <si>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</si>
  <si>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</si>
  <si>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</si>
  <si>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</si>
  <si>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</si>
  <si>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</si>
  <si>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</si>
  <si>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</si>
  <si>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</si>
  <si>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</si>
  <si>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</si>
  <si>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</si>
  <si>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</si>
  <si>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</si>
  <si>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</si>
  <si>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</si>
  <si>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</si>
  <si>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</si>
  <si>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</si>
  <si>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</si>
  <si>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</si>
  <si>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</si>
  <si>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</si>
  <si>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</si>
  <si>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</si>
  <si>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</si>
  <si>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</si>
  <si>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</si>
  <si>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</si>
  <si>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</si>
  <si>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</si>
  <si>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</si>
  <si>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</si>
  <si>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</si>
  <si>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</si>
  <si>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</si>
  <si>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</si>
  <si>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</si>
  <si>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</si>
  <si>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</si>
  <si>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</si>
  <si>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</si>
  <si>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</si>
  <si>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</si>
  <si>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</si>
  <si>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</si>
  <si>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</si>
  <si>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</si>
  <si>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</si>
  <si>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</si>
  <si>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</si>
  <si>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</si>
  <si>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</si>
  <si>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</si>
  <si>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</si>
  <si>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</si>
  <si>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</si>
  <si>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</si>
  <si>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</si>
  <si>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</si>
  <si>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</si>
  <si>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</si>
  <si>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</si>
  <si>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</si>
  <si>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</si>
  <si>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</si>
  <si>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</si>
  <si>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</si>
  <si>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</si>
  <si>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</si>
  <si>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</si>
  <si>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</si>
  <si>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</si>
  <si>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</si>
  <si>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</si>
  <si>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</si>
  <si>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</si>
  <si>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</si>
  <si>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</si>
  <si>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</si>
  <si>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</si>
  <si>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</si>
  <si>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</si>
  <si>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</si>
  <si>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</si>
  <si>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</si>
  <si>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</si>
  <si>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</si>
  <si>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</si>
  <si>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</si>
  <si>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</si>
  <si>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</si>
  <si>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</si>
  <si>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</si>
  <si>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</si>
  <si>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</si>
  <si>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</si>
  <si>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</si>
  <si>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</si>
  <si>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</si>
  <si>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</si>
  <si>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</si>
  <si>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</si>
  <si>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</si>
  <si>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</si>
  <si>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</si>
  <si>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</si>
  <si>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</si>
  <si>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</si>
  <si>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</si>
  <si>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</si>
  <si>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</si>
  <si>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</si>
  <si>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</si>
  <si>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</si>
  <si>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</si>
  <si>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</si>
  <si>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</si>
  <si>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</si>
  <si>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</si>
  <si>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</si>
  <si>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</si>
  <si>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</si>
  <si>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</si>
  <si>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</si>
  <si>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</si>
  <si>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</si>
  <si>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</si>
  <si>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</si>
  <si>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</si>
  <si>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</si>
  <si>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</si>
  <si>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</si>
  <si>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</si>
  <si>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</si>
  <si>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</si>
  <si>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</si>
  <si>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</si>
  <si>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</si>
  <si>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</si>
  <si>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</si>
  <si>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</si>
  <si>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</si>
  <si>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</si>
  <si>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</si>
  <si>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</si>
  <si>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</si>
  <si>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</si>
  <si>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</si>
  <si>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</si>
  <si>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</si>
  <si>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</si>
  <si>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</si>
  <si>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</si>
  <si>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</si>
  <si>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</si>
  <si>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</si>
  <si>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</si>
  <si>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</si>
  <si>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</si>
  <si>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</si>
  <si>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</si>
  <si>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</si>
  <si>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</si>
  <si>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</si>
  <si>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</si>
  <si>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</si>
  <si>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</si>
  <si>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</si>
  <si>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</si>
  <si>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</si>
  <si>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</si>
  <si>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</si>
  <si>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</si>
  <si>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</si>
  <si>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</si>
  <si>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</si>
  <si>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</si>
  <si>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</si>
  <si>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</si>
  <si>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</si>
  <si>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</si>
  <si>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</si>
  <si>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</si>
  <si>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</si>
  <si>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</si>
  <si>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</si>
  <si>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</si>
  <si>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</si>
  <si>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</si>
  <si>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</si>
  <si>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</si>
  <si>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</si>
  <si>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</si>
  <si>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</si>
  <si>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</si>
  <si>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</si>
  <si>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</si>
  <si>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</si>
  <si>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</si>
  <si>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</si>
  <si>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</si>
  <si>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</si>
  <si>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</si>
  <si>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</si>
  <si>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</si>
  <si>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</si>
  <si>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</si>
  <si>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</si>
  <si>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</si>
  <si>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</si>
  <si>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</si>
  <si>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</si>
  <si>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</si>
  <si>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</si>
  <si>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</si>
  <si>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</si>
  <si>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</si>
  <si>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</si>
  <si>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</si>
  <si>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</si>
  <si>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</si>
  <si>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</si>
  <si>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</si>
  <si>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</si>
  <si>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</si>
  <si>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</si>
  <si>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</si>
  <si>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</si>
  <si>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</si>
  <si>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</si>
  <si>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</si>
  <si>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</si>
  <si>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</si>
  <si>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</si>
  <si>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</si>
  <si>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</si>
  <si>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</si>
  <si>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</si>
  <si>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</si>
  <si>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</si>
  <si>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</si>
  <si>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</si>
  <si>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</si>
  <si>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</si>
  <si>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</si>
  <si>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</si>
  <si>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</si>
  <si>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</si>
  <si>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</si>
  <si>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</si>
  <si>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</si>
  <si>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</si>
  <si>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</si>
  <si>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</si>
  <si>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</si>
  <si>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</si>
  <si>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</si>
  <si>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</si>
  <si>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</si>
  <si>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</si>
  <si>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</si>
  <si>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</si>
  <si>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</si>
  <si>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</si>
  <si>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</si>
  <si>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</si>
  <si>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</si>
  <si>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</si>
  <si>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</si>
  <si>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</si>
  <si>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</si>
  <si>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</si>
  <si>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</si>
  <si>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</si>
  <si>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</si>
  <si>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</si>
  <si>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</si>
  <si>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</si>
  <si>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</si>
  <si>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</si>
  <si>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</si>
  <si>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</si>
  <si>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</si>
  <si>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</si>
  <si>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</si>
  <si>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</si>
  <si>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</si>
  <si>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</si>
  <si>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</si>
  <si>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</si>
  <si>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</si>
  <si>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</si>
  <si>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</si>
  <si>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</si>
  <si>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</si>
  <si>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</si>
  <si>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</si>
  <si>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</si>
  <si>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</si>
  <si>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</si>
  <si>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</si>
  <si>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</si>
  <si>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</si>
  <si>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</si>
  <si>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</si>
  <si>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</si>
  <si>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</si>
  <si>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</si>
  <si>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</si>
  <si>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</si>
  <si>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</si>
  <si>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</si>
  <si>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</si>
  <si>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</si>
  <si>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</si>
  <si>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</si>
  <si>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</si>
  <si>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</si>
  <si>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</si>
  <si>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</si>
  <si>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</si>
  <si>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</si>
  <si>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</si>
  <si>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</si>
  <si>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</si>
  <si>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</si>
  <si>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</si>
  <si>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</si>
  <si>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</si>
  <si>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</si>
  <si>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</si>
  <si>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</si>
  <si>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</si>
  <si>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</si>
  <si>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</si>
  <si>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</si>
  <si>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</si>
  <si>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</si>
  <si>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</si>
  <si>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</si>
  <si>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</si>
  <si>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</si>
  <si>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</si>
  <si>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</si>
  <si>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</si>
  <si>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</si>
  <si>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</si>
  <si>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</si>
  <si>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</si>
  <si>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</si>
  <si>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</si>
  <si>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</si>
  <si>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</si>
  <si>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</si>
  <si>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</si>
  <si>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</si>
  <si>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</si>
  <si>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</si>
  <si>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</si>
  <si>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</si>
  <si>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</si>
  <si>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</si>
  <si>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</si>
  <si>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</si>
  <si>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</si>
  <si>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</si>
  <si>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</si>
  <si>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</si>
  <si>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</si>
  <si>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</si>
  <si>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</si>
  <si>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</si>
  <si>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</si>
  <si>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</si>
  <si>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</si>
  <si>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</si>
  <si>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</si>
  <si>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</si>
  <si>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</si>
  <si>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</si>
  <si>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</si>
  <si>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</si>
  <si>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</si>
  <si>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</si>
  <si>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</si>
  <si>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</si>
  <si>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</si>
  <si>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</si>
  <si>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</si>
  <si>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</si>
  <si>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</si>
  <si>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</si>
  <si>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</si>
  <si>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</si>
  <si>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</si>
  <si>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</si>
  <si>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</si>
  <si>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</si>
  <si>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</si>
  <si>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</si>
  <si>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</si>
  <si>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</si>
  <si>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</si>
  <si>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</si>
  <si>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</si>
  <si>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</si>
  <si>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</si>
  <si>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</si>
  <si>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</si>
  <si>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</si>
  <si>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</si>
  <si>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</si>
  <si>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</si>
  <si>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</si>
  <si>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</si>
  <si>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</si>
  <si>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</si>
  <si>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</si>
  <si>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</si>
  <si>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</si>
  <si>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</si>
  <si>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</si>
  <si>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</si>
  <si>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</si>
  <si>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</si>
  <si>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</si>
  <si>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</si>
  <si>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</si>
  <si>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</si>
  <si>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</si>
  <si>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</si>
  <si>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</si>
  <si>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</si>
  <si>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</si>
  <si>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</si>
  <si>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</si>
  <si>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</si>
  <si>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</si>
  <si>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</si>
  <si>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</si>
  <si>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</si>
  <si>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</si>
  <si>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</si>
  <si>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</si>
  <si>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</si>
  <si>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</si>
  <si>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</si>
  <si>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</si>
  <si>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</si>
  <si>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</si>
  <si>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</si>
  <si>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</si>
  <si>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</si>
  <si>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</si>
  <si>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</si>
  <si>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</si>
  <si>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</si>
  <si>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</si>
  <si>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</si>
  <si>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</si>
  <si>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</si>
  <si>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</si>
  <si>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</si>
  <si>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</si>
  <si>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</si>
  <si>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</si>
  <si>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</si>
  <si>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</si>
  <si>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</si>
  <si>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</si>
  <si>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</si>
  <si>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</si>
  <si>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</si>
  <si>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</si>
  <si>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</si>
  <si>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</si>
  <si>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</si>
  <si>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</si>
  <si>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</si>
  <si>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</si>
  <si>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</si>
  <si>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</si>
  <si>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</si>
  <si>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</si>
  <si>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</si>
  <si>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</si>
  <si>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</si>
  <si>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</si>
  <si>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</si>
  <si>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</si>
  <si>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</si>
  <si>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</si>
  <si>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</si>
  <si>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</si>
  <si>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</si>
  <si>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</si>
  <si>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</si>
  <si>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</si>
  <si>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</si>
  <si>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</si>
  <si>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</si>
  <si>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</si>
  <si>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</si>
  <si>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</si>
  <si>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</si>
  <si>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</si>
  <si>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</si>
  <si>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</si>
  <si>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</si>
  <si>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</si>
  <si>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</si>
  <si>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</si>
  <si>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</si>
  <si>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</si>
  <si>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</si>
  <si>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</si>
  <si>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</si>
  <si>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</si>
  <si>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</si>
  <si>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</si>
  <si>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</si>
  <si>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</si>
  <si>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</si>
  <si>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</si>
  <si>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</si>
  <si>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</si>
  <si>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</si>
  <si>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</si>
  <si>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</si>
  <si>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</si>
  <si>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</si>
  <si>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</si>
  <si>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</si>
  <si>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</si>
  <si>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</si>
  <si>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</si>
  <si>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</si>
  <si>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</si>
  <si>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</si>
  <si>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</si>
  <si>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</si>
  <si>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</si>
  <si>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</si>
  <si>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</si>
  <si>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</si>
  <si>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</si>
  <si>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</si>
  <si>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</si>
  <si>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</si>
  <si>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</si>
  <si>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</si>
  <si>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</si>
  <si>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</si>
  <si>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</si>
  <si>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</si>
  <si>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</si>
  <si>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</si>
  <si>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</si>
  <si>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</si>
  <si>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</si>
  <si>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</si>
  <si>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</si>
  <si>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</si>
  <si>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</si>
  <si>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</si>
  <si>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</si>
  <si>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</si>
  <si>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</si>
  <si>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</si>
  <si>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</si>
  <si>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</si>
  <si>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</si>
  <si>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</si>
  <si>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</si>
  <si>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</si>
  <si>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</si>
  <si>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</si>
  <si>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</si>
  <si>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</si>
  <si>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</si>
  <si>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</si>
  <si>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</si>
  <si>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</si>
  <si>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</si>
  <si>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</si>
  <si>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</si>
  <si>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</si>
  <si>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</si>
  <si>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</si>
  <si>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</si>
  <si>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</si>
  <si>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</si>
  <si>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</si>
  <si>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</si>
  <si>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</si>
  <si>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</si>
  <si>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</si>
  <si>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</si>
  <si>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</si>
  <si>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</si>
  <si>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</si>
  <si>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</si>
  <si>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</si>
  <si>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</si>
  <si>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</si>
  <si>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</si>
  <si>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</si>
  <si>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</si>
  <si>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</si>
  <si>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</si>
  <si>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</si>
  <si>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</si>
  <si>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</si>
  <si>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</si>
  <si>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</si>
  <si>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</si>
  <si>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</si>
  <si>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</si>
  <si>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</si>
  <si>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</si>
  <si>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</si>
  <si>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</si>
  <si>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</si>
  <si>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</si>
  <si>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</si>
  <si>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</si>
  <si>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</si>
  <si>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</si>
  <si>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</si>
  <si>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</si>
  <si>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</si>
  <si>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</si>
  <si>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</si>
  <si>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</si>
  <si>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</si>
  <si>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</si>
  <si>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</si>
  <si>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</si>
  <si>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</si>
  <si>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</si>
  <si>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</si>
  <si>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</si>
  <si>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</si>
  <si>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</si>
  <si>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</si>
  <si>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</si>
  <si>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</si>
  <si>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</si>
  <si>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</si>
  <si>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</si>
  <si>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</si>
  <si>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</si>
  <si>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</si>
  <si>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</si>
  <si>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</si>
  <si>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</si>
  <si>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</si>
  <si>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</si>
  <si>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</si>
  <si>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</si>
  <si>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</si>
  <si>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</si>
  <si>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</si>
  <si>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</si>
  <si>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</si>
  <si>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</si>
  <si>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</si>
  <si>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</si>
  <si>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</si>
  <si>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</si>
  <si>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</si>
  <si>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</si>
  <si>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</si>
  <si>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</si>
  <si>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</si>
  <si>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</si>
  <si>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</si>
  <si>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</si>
  <si>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</si>
  <si>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</si>
  <si>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</si>
  <si>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</si>
  <si>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</si>
  <si>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</si>
  <si>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</si>
  <si>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</si>
  <si>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</si>
  <si>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</si>
  <si>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</si>
  <si>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</si>
  <si>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</si>
  <si>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</si>
  <si>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</si>
  <si>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</si>
  <si>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</si>
  <si>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</si>
  <si>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</si>
  <si>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</si>
  <si>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</si>
  <si>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</si>
  <si>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</si>
  <si>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</si>
  <si>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</si>
  <si>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</si>
  <si>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</si>
  <si>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</si>
  <si>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</si>
  <si>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</si>
  <si>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</si>
  <si>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</si>
  <si>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</si>
  <si>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</si>
  <si>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</si>
  <si>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</si>
  <si>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</si>
  <si>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</si>
  <si>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</si>
  <si>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</si>
  <si>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</si>
  <si>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</si>
  <si>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</si>
  <si>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</si>
  <si>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</si>
  <si>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</si>
  <si>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</si>
  <si>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</si>
  <si>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</si>
  <si>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</si>
  <si>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</si>
  <si>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</si>
  <si>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</si>
  <si>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</si>
  <si>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</si>
  <si>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</si>
  <si>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</si>
  <si>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</si>
  <si>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</si>
  <si>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</si>
  <si>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</si>
  <si>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</si>
  <si>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</si>
  <si>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</si>
  <si>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</si>
  <si>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</si>
  <si>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</si>
  <si>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</si>
  <si>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</si>
  <si>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</si>
  <si>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</si>
  <si>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</si>
  <si>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</si>
  <si>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</si>
  <si>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</si>
  <si>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</si>
  <si>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</si>
  <si>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</si>
  <si>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</si>
  <si>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</si>
  <si>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</si>
  <si>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</si>
  <si>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</si>
  <si>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</si>
  <si>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</si>
  <si>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</si>
  <si>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</si>
  <si>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</si>
  <si>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</si>
  <si>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</si>
  <si>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</si>
  <si>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</si>
  <si>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</si>
  <si>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</si>
  <si>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</si>
  <si>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</si>
  <si>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</si>
  <si>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</si>
  <si>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</si>
  <si>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</si>
  <si>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</si>
  <si>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</si>
  <si>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</si>
  <si>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</si>
  <si>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</si>
  <si>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</si>
  <si>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</si>
  <si>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</si>
  <si>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</si>
  <si>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</si>
  <si>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</si>
  <si>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</si>
  <si>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</si>
  <si>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</si>
  <si>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</si>
  <si>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</si>
  <si>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</si>
  <si>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</si>
  <si>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</si>
  <si>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</si>
  <si>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</si>
  <si>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</si>
  <si>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</si>
  <si>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</si>
  <si>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</si>
  <si>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</si>
  <si>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</si>
  <si>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</si>
  <si>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</si>
  <si>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</si>
  <si>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</si>
  <si>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</si>
  <si>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</si>
  <si>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</si>
  <si>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</si>
  <si>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</si>
  <si>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</si>
  <si>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</si>
  <si>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</si>
  <si>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</si>
  <si>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</si>
  <si>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</si>
  <si>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</si>
  <si>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</si>
  <si>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</si>
  <si>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</si>
  <si>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</si>
  <si>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</si>
  <si>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</si>
  <si>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</si>
  <si>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</si>
  <si>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</si>
  <si>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</si>
  <si>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</si>
  <si>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</si>
  <si>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</si>
  <si>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</si>
  <si>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</si>
  <si>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</si>
  <si>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</si>
  <si>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</si>
  <si>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</si>
  <si>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</si>
  <si>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</si>
  <si>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</si>
  <si>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</si>
  <si>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</si>
  <si>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</si>
  <si>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</si>
  <si>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</si>
  <si>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</si>
  <si>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</si>
  <si>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</si>
  <si>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</si>
  <si>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</si>
  <si>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</si>
  <si>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</si>
  <si>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</si>
  <si>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</si>
  <si>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</si>
  <si>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</si>
  <si>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</si>
  <si>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</si>
  <si>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</si>
  <si>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</si>
  <si>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</si>
  <si>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</si>
  <si>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</si>
  <si>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</si>
  <si>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</si>
  <si>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</si>
  <si>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</si>
  <si>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</si>
  <si>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</si>
  <si>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</si>
  <si>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</si>
  <si>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</si>
  <si>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</si>
  <si>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</si>
  <si>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</si>
  <si>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</si>
  <si>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</si>
  <si>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</si>
  <si>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</si>
  <si>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</si>
  <si>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</si>
  <si>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</si>
  <si>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</si>
  <si>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</si>
  <si>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</si>
  <si>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</si>
  <si>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</si>
  <si>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</si>
  <si>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</si>
  <si>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</si>
  <si>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</si>
  <si>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</si>
  <si>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</si>
  <si>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</si>
  <si>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</si>
  <si>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</si>
  <si>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</si>
  <si>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</si>
  <si>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</si>
  <si>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</si>
  <si>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</si>
  <si>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</si>
  <si>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</si>
  <si>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</si>
  <si>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</si>
  <si>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</si>
  <si>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</si>
  <si>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</si>
  <si>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</si>
  <si>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</si>
  <si>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</si>
  <si>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</si>
  <si>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</si>
  <si>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</si>
  <si>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</si>
  <si>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</si>
  <si>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</si>
  <si>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</si>
  <si>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</si>
  <si>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</si>
  <si>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</si>
  <si>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</si>
  <si>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</si>
  <si>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</si>
  <si>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</si>
  <si>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</si>
  <si>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</si>
  <si>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</si>
  <si>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</si>
  <si>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</si>
  <si>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</si>
  <si>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</si>
  <si>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</si>
  <si>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</si>
  <si>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</si>
  <si>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</si>
  <si>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</si>
  <si>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</si>
  <si>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</si>
  <si>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</si>
  <si>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</si>
  <si>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</si>
  <si>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</si>
  <si>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</si>
  <si>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</si>
  <si>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</si>
  <si>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</si>
  <si>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</si>
  <si>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</si>
  <si>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</si>
  <si>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</si>
  <si>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</si>
  <si>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</si>
  <si>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</si>
  <si>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</si>
  <si>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</si>
  <si>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</si>
  <si>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</si>
  <si>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</si>
  <si>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</si>
  <si>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</si>
  <si>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</si>
  <si>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</si>
  <si>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</si>
  <si>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</si>
  <si>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</si>
  <si>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</si>
  <si>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</si>
  <si>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</si>
  <si>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</si>
  <si>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</si>
  <si>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</si>
  <si>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</si>
  <si>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</si>
  <si>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</si>
  <si>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</si>
  <si>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</si>
  <si>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</si>
  <si>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</si>
  <si>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</si>
  <si>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</si>
  <si>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</si>
  <si>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</si>
  <si>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</si>
  <si>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</si>
  <si>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</si>
  <si>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</si>
  <si>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</si>
  <si>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</si>
  <si>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</si>
  <si>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</si>
  <si>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</si>
  <si>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</si>
  <si>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</si>
  <si>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</si>
  <si>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</si>
  <si>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</si>
  <si>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</si>
  <si>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</si>
  <si>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</si>
  <si>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</si>
  <si>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</si>
  <si>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</si>
  <si>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</si>
  <si>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</si>
  <si>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</si>
  <si>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</si>
  <si>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</si>
  <si>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</si>
  <si>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</si>
  <si>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</si>
  <si>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</si>
  <si>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</si>
  <si>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</si>
  <si>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</si>
  <si>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</si>
  <si>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</si>
  <si>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</si>
  <si>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</si>
  <si>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</si>
  <si>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</si>
  <si>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</si>
  <si>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</si>
  <si>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</si>
  <si>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</si>
  <si>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</si>
  <si>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</si>
  <si>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</si>
  <si>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</si>
  <si>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</si>
  <si>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</si>
  <si>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</si>
  <si>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</si>
  <si>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</si>
  <si>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</si>
  <si>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</si>
  <si>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</si>
  <si>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</si>
  <si>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</si>
  <si>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</si>
  <si>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</si>
  <si>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</si>
  <si>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</si>
  <si>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</si>
  <si>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</si>
  <si>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</si>
  <si>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</si>
  <si>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</si>
  <si>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</si>
  <si>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</si>
  <si>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</si>
  <si>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</si>
  <si>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</si>
  <si>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</si>
  <si>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</si>
  <si>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</si>
  <si>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</si>
  <si>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</si>
  <si>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</si>
  <si>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</si>
  <si>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</si>
  <si>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</si>
  <si>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</si>
  <si>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</si>
  <si>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</si>
  <si>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</si>
  <si>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</si>
  <si>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</si>
  <si>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</si>
  <si>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</si>
  <si>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</si>
  <si>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</si>
  <si>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</si>
  <si>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</si>
  <si>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</si>
  <si>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</si>
  <si>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</si>
  <si>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</si>
  <si>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</si>
  <si>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</si>
  <si>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</si>
  <si>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</si>
  <si>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</si>
  <si>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</si>
  <si>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</si>
  <si>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</si>
  <si>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</si>
  <si>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</si>
  <si>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</si>
  <si>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</si>
  <si>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</si>
  <si>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</si>
  <si>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</si>
  <si>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</si>
  <si>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</si>
  <si>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</si>
  <si>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</si>
  <si>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</si>
  <si>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</si>
  <si>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</si>
  <si>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</si>
  <si>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</si>
  <si>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</si>
  <si>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</si>
  <si>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</si>
  <si>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</si>
  <si>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</si>
  <si>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</si>
  <si>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</si>
  <si>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</si>
  <si>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</si>
  <si>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</si>
  <si>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</si>
  <si>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</si>
  <si>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</si>
  <si>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</si>
  <si>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</si>
  <si>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</si>
  <si>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</si>
  <si>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</si>
  <si>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</si>
  <si>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</si>
  <si>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</si>
  <si>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</si>
  <si>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</si>
  <si>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</si>
  <si>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</si>
  <si>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</si>
  <si>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</si>
  <si>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</si>
  <si>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</si>
  <si>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</si>
  <si>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</si>
  <si>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</si>
  <si>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</si>
  <si>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</si>
  <si>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</si>
  <si>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</si>
  <si>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</si>
  <si>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</si>
  <si>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</si>
  <si>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</si>
  <si>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</si>
  <si>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</si>
  <si>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</si>
  <si>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</si>
  <si>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</si>
  <si>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</si>
  <si>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</si>
  <si>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</si>
  <si>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</si>
  <si>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</si>
  <si>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</si>
  <si>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</si>
  <si>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</si>
  <si>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</si>
  <si>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</si>
  <si>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</si>
  <si>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</si>
  <si>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</si>
  <si>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</si>
  <si>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</si>
  <si>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</si>
  <si>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</si>
  <si>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</si>
  <si>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</si>
  <si>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</si>
  <si>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</si>
  <si>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</si>
  <si>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</si>
  <si>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</si>
  <si>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</si>
  <si>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</si>
  <si>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</si>
  <si>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</si>
  <si>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</si>
  <si>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</si>
  <si>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</si>
  <si>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</si>
  <si>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</si>
  <si>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</si>
  <si>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</si>
  <si>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</si>
  <si>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</si>
  <si>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</si>
  <si>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</si>
  <si>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</si>
  <si>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</si>
  <si>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</si>
  <si>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</si>
  <si>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</si>
  <si>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</si>
  <si>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</si>
  <si>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</si>
  <si>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</si>
  <si>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</si>
  <si>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</si>
  <si>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</si>
  <si>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</si>
  <si>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</si>
  <si>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</si>
  <si>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</si>
  <si>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</si>
  <si>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</si>
  <si>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</si>
  <si>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</si>
  <si>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</si>
  <si>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</si>
  <si>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</si>
  <si>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</si>
  <si>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</si>
  <si>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</si>
  <si>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</si>
  <si>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</si>
  <si>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</si>
  <si>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</si>
  <si>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</si>
  <si>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</si>
  <si>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</si>
  <si>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</si>
  <si>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</si>
  <si>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</si>
  <si>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</si>
  <si>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</si>
  <si>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</si>
  <si>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</si>
  <si>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</si>
  <si>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</si>
  <si>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</si>
  <si>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</si>
  <si>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</si>
  <si>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</si>
  <si>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</si>
  <si>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</si>
  <si>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</si>
  <si>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</si>
  <si>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</si>
  <si>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</si>
  <si>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</si>
  <si>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</si>
  <si>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</si>
  <si>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</si>
  <si>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</si>
  <si>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</si>
  <si>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</si>
  <si>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</si>
  <si>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</si>
  <si>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</si>
  <si>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</si>
  <si>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</si>
  <si>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</si>
  <si>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</si>
  <si>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</si>
  <si>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</si>
  <si>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</si>
  <si>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</si>
  <si>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</si>
  <si>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</si>
  <si>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</si>
  <si>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</si>
  <si>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</si>
  <si>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</si>
  <si>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</si>
  <si>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</si>
  <si>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</si>
  <si>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</si>
  <si>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</si>
  <si>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</si>
  <si>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</si>
  <si>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</si>
  <si>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</si>
  <si>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</si>
  <si>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</si>
  <si>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</si>
  <si>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</si>
  <si>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</si>
  <si>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</si>
  <si>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</si>
  <si>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</si>
  <si>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</si>
  <si>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</si>
  <si>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</si>
  <si>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</si>
  <si>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</si>
  <si>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</si>
  <si>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</si>
  <si>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</si>
  <si>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</si>
  <si>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</si>
  <si>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</si>
  <si>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</si>
  <si>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</si>
  <si>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</si>
  <si>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</si>
  <si>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</si>
  <si>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</si>
  <si>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</si>
  <si>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</si>
  <si>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</si>
  <si>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</si>
  <si>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</si>
  <si>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</si>
  <si>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</si>
  <si>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</si>
  <si>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</si>
  <si>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</si>
  <si>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</si>
  <si>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</si>
  <si>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</si>
  <si>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</si>
  <si>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</si>
  <si>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</si>
  <si>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</si>
  <si>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</si>
  <si>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</si>
  <si>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</si>
  <si>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</si>
  <si>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</si>
  <si>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</si>
  <si>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</si>
  <si>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</si>
  <si>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</si>
  <si>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</si>
  <si>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</si>
  <si>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</si>
  <si>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</si>
  <si>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</si>
  <si>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</si>
  <si>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</si>
  <si>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</si>
  <si>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</si>
  <si>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</si>
  <si>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</si>
  <si>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</si>
  <si>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</si>
  <si>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</si>
  <si>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</si>
  <si>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</si>
  <si>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</si>
  <si>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</si>
  <si>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</si>
  <si>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</si>
  <si>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</si>
  <si>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</si>
  <si>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</si>
  <si>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</si>
  <si>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</si>
  <si>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</si>
  <si>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</si>
  <si>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</si>
  <si>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</si>
  <si>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</si>
  <si>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</si>
  <si>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</si>
  <si>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</si>
  <si>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</si>
  <si>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</si>
  <si>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</si>
  <si>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</si>
  <si>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</si>
  <si>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</si>
  <si>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</si>
  <si>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</si>
  <si>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</si>
  <si>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</si>
  <si>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</si>
  <si>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</si>
  <si>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</si>
  <si>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</si>
  <si>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</si>
  <si>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</si>
  <si>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</si>
  <si>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</si>
  <si>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</si>
  <si>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</si>
  <si>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</si>
  <si>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</si>
  <si>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</si>
  <si>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</si>
  <si>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</si>
  <si>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</si>
  <si>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</si>
  <si>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</si>
  <si>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</si>
  <si>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</si>
  <si>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</si>
  <si>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</si>
  <si>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</si>
  <si>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</si>
  <si>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</si>
  <si>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</si>
  <si>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</si>
  <si>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</si>
  <si>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</si>
  <si>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</si>
  <si>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</si>
  <si>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</si>
  <si>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</si>
  <si>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</si>
  <si>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</si>
  <si>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</si>
  <si>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</si>
  <si>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</si>
  <si>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</si>
  <si>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</si>
  <si>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</si>
  <si>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</si>
  <si>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</si>
  <si>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</si>
  <si>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</si>
  <si>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</si>
  <si>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</si>
  <si>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</si>
  <si>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</si>
  <si>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</si>
  <si>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</si>
  <si>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</si>
  <si>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</si>
  <si>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</si>
  <si>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</si>
  <si>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</si>
  <si>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</si>
  <si>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</si>
  <si>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</si>
  <si>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</si>
  <si>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</si>
  <si>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</si>
  <si>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</si>
  <si>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</si>
  <si>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</si>
  <si>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</si>
  <si>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</si>
  <si>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</si>
  <si>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</si>
  <si>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</si>
  <si>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</si>
  <si>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</si>
  <si>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</si>
  <si>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</si>
  <si>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</si>
  <si>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</si>
  <si>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</si>
  <si>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</si>
  <si>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</si>
  <si>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</si>
  <si>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</si>
  <si>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</si>
  <si>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</si>
  <si>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</si>
  <si>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</si>
  <si>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</si>
  <si>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</si>
  <si>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</si>
  <si>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</si>
  <si>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</si>
  <si>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</si>
  <si>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</si>
  <si>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</si>
  <si>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</si>
  <si>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</si>
  <si>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</si>
  <si>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</si>
  <si>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</si>
  <si>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</si>
  <si>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</si>
  <si>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</si>
  <si>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</si>
  <si>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</si>
  <si>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</si>
  <si>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</si>
  <si>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</si>
  <si>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</si>
  <si>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</si>
  <si>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</si>
  <si>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</si>
  <si>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</si>
  <si>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</si>
  <si>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</si>
  <si>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</si>
  <si>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</si>
  <si>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</si>
  <si>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</si>
  <si>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</si>
  <si>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</si>
  <si>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</si>
  <si>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</si>
  <si>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</si>
  <si>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</si>
  <si>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</si>
  <si>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</si>
  <si>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</si>
  <si>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</si>
  <si>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</si>
  <si>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</si>
  <si>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</si>
  <si>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</si>
  <si>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</si>
  <si>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</si>
  <si>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</si>
  <si>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</si>
  <si>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</si>
  <si>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</si>
  <si>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</si>
  <si>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</si>
  <si>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</si>
  <si>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</si>
  <si>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</si>
  <si>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</si>
  <si>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</si>
  <si>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</si>
  <si>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</si>
  <si>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</si>
  <si>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</si>
  <si>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</si>
  <si>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</si>
  <si>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</si>
  <si>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</si>
  <si>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</si>
  <si>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</si>
  <si>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</si>
  <si>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</si>
  <si>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</si>
  <si>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</si>
  <si>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</si>
  <si>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</si>
  <si>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</si>
  <si>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</si>
  <si>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</si>
  <si>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</si>
  <si>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</si>
  <si>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</si>
  <si>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</si>
  <si>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</si>
  <si>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</si>
  <si>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</si>
  <si>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</si>
  <si>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</si>
  <si>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</si>
  <si>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</si>
  <si>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</si>
  <si>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</si>
  <si>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</si>
  <si>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</si>
  <si>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</si>
  <si>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</si>
  <si>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</si>
  <si>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</si>
  <si>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</si>
  <si>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</si>
  <si>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</si>
  <si>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</si>
  <si>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</si>
  <si>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</si>
  <si>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</si>
  <si>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</si>
  <si>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</si>
  <si>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</si>
  <si>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</si>
  <si>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</si>
  <si>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</si>
  <si>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</si>
  <si>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</si>
  <si>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</si>
  <si>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</si>
  <si>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</si>
  <si>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</si>
  <si>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</si>
  <si>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</si>
  <si>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</si>
  <si>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</si>
  <si>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</si>
  <si>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</si>
  <si>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</si>
  <si>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</si>
  <si>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</si>
  <si>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</si>
  <si>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</si>
  <si>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</si>
  <si>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</si>
  <si>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</si>
  <si>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</si>
  <si>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</si>
  <si>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</si>
  <si>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</si>
  <si>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</si>
  <si>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</si>
  <si>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</si>
  <si>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</si>
  <si>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</si>
  <si>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</si>
  <si>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</si>
  <si>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</si>
  <si>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</si>
  <si>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</si>
  <si>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</si>
  <si>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</si>
  <si>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</si>
  <si>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</si>
  <si>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</si>
  <si>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</si>
  <si>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</si>
  <si>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</si>
  <si>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</si>
  <si>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</si>
  <si>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</si>
  <si>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</si>
  <si>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</si>
  <si>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</si>
  <si>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</si>
  <si>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</si>
  <si>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</si>
  <si>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</si>
  <si>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</si>
  <si>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</si>
  <si>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</si>
  <si>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</si>
  <si>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</si>
  <si>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</si>
  <si>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</si>
  <si>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</si>
  <si>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</si>
  <si>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</si>
  <si>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</si>
  <si>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</si>
  <si>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</si>
  <si>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</si>
  <si>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</si>
  <si>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</si>
  <si>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</si>
  <si>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</si>
  <si>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</si>
  <si>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</si>
  <si>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</si>
  <si>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</si>
  <si>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</si>
  <si>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</si>
  <si>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</si>
  <si>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</si>
  <si>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</si>
  <si>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</si>
  <si>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</si>
  <si>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</si>
  <si>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</si>
  <si>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</si>
  <si>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</si>
  <si>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</si>
  <si>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</si>
  <si>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</si>
  <si>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</si>
  <si>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</si>
  <si>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</si>
  <si>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</si>
  <si>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</si>
  <si>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</si>
  <si>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</si>
  <si>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</si>
  <si>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</si>
  <si>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</si>
  <si>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</si>
  <si>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</si>
  <si>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</si>
  <si>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</si>
  <si>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</si>
  <si>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</si>
  <si>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</si>
  <si>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</si>
  <si>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</si>
  <si>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</si>
  <si>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</si>
  <si>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</si>
  <si>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</si>
  <si>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</si>
  <si>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</si>
  <si>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</si>
  <si>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</si>
  <si>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</si>
  <si>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</si>
  <si>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</si>
  <si>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</si>
  <si>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</si>
  <si>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</si>
  <si>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</si>
  <si>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</si>
  <si>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</si>
  <si>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</si>
  <si>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</si>
  <si>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</si>
  <si>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</si>
  <si>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</si>
  <si>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</si>
  <si>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</si>
  <si>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</si>
  <si>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</si>
  <si>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</si>
  <si>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</si>
  <si>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</si>
  <si>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</si>
  <si>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</si>
  <si>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</si>
  <si>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</si>
  <si>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</si>
  <si>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</si>
  <si>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</si>
  <si>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</si>
  <si>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</si>
  <si>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</si>
  <si>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</si>
  <si>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</si>
  <si>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</si>
  <si>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</si>
  <si>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</si>
  <si>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</si>
  <si>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</si>
  <si>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</si>
  <si>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</si>
  <si>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</si>
  <si>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</si>
  <si>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</si>
  <si>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</si>
  <si>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</si>
  <si>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</si>
  <si>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</si>
  <si>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</si>
  <si>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</si>
  <si>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</si>
  <si>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</si>
  <si>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</si>
  <si>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</si>
  <si>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</si>
  <si>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</si>
  <si>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</si>
  <si>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</si>
  <si>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</si>
  <si>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</si>
  <si>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</si>
  <si>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</si>
  <si>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</si>
  <si>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</si>
  <si>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</si>
  <si>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</si>
  <si>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</si>
  <si>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</si>
  <si>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</si>
  <si>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</si>
  <si>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</si>
  <si>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</si>
  <si>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</si>
  <si>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</si>
  <si>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</si>
  <si>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</si>
  <si>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</si>
  <si>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</si>
  <si>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</si>
  <si>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</si>
  <si>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</si>
  <si>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</si>
  <si>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</si>
  <si>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</si>
  <si>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</si>
  <si>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</si>
  <si>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</si>
  <si>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</si>
  <si>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</si>
  <si>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</si>
  <si>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</si>
  <si>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</si>
  <si>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</si>
  <si>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</si>
  <si>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</si>
  <si>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</si>
  <si>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</si>
  <si>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</si>
  <si>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</si>
  <si>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</si>
  <si>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</si>
  <si>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</si>
  <si>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</si>
  <si>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</si>
  <si>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</si>
  <si>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</si>
  <si>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</si>
  <si>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</si>
  <si>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</si>
  <si>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</si>
  <si>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</si>
  <si>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</si>
  <si>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</si>
  <si>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</si>
  <si>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</si>
  <si>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</si>
  <si>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</si>
  <si>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</si>
  <si>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</si>
  <si>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</si>
  <si>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</si>
  <si>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</si>
  <si>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</si>
  <si>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</si>
  <si>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</si>
  <si>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</si>
  <si>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</si>
  <si>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</si>
  <si>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</si>
  <si>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</si>
  <si>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</si>
  <si>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</si>
  <si>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</si>
  <si>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</si>
  <si>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</si>
  <si>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</si>
  <si>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</si>
  <si>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</si>
  <si>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</si>
  <si>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</si>
  <si>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</si>
  <si>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</si>
  <si>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</si>
  <si>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</si>
  <si>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</si>
  <si>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</si>
  <si>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</si>
  <si>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</si>
  <si>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</si>
  <si>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</si>
  <si>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</si>
  <si>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</si>
  <si>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</si>
  <si>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</si>
  <si>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</si>
  <si>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</si>
  <si>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</si>
  <si>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</si>
  <si>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</si>
  <si>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</si>
  <si>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</si>
  <si>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</si>
  <si>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</si>
  <si>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</si>
  <si>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</si>
  <si>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</si>
  <si>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</si>
  <si>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</si>
  <si>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</si>
  <si>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</si>
  <si>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</si>
  <si>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</si>
  <si>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</si>
  <si>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</si>
  <si>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</si>
  <si>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</si>
  <si>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</si>
  <si>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</si>
  <si>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</si>
  <si>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</si>
  <si>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</si>
  <si>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</si>
  <si>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</si>
  <si>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</si>
  <si>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</si>
  <si>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</si>
  <si>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</si>
  <si>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</si>
  <si>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</si>
  <si>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</si>
  <si>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</si>
  <si>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</si>
  <si>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</si>
  <si>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</si>
  <si>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</si>
  <si>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</si>
  <si>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</si>
  <si>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</si>
  <si>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</si>
  <si>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</si>
  <si>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</si>
  <si>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</si>
  <si>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</si>
  <si>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</si>
  <si>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</si>
  <si>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</si>
  <si>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</si>
  <si>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</si>
  <si>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</si>
  <si>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</si>
  <si>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</si>
  <si>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</si>
  <si>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</si>
  <si>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</si>
  <si>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</si>
  <si>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</si>
  <si>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</si>
  <si>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</si>
  <si>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</si>
  <si>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</si>
  <si>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</si>
  <si>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</si>
  <si>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</si>
  <si>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</si>
  <si>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</si>
  <si>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</si>
  <si>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</si>
  <si>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</si>
  <si>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</si>
  <si>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</si>
  <si>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</si>
  <si>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</si>
  <si>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</si>
  <si>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</si>
  <si>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</si>
  <si>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</si>
  <si>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</si>
  <si>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</si>
  <si>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</si>
  <si>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</si>
  <si>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</si>
  <si>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</si>
  <si>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</si>
  <si>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</si>
  <si>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</si>
  <si>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</si>
  <si>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</si>
  <si>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</si>
  <si>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</si>
  <si>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</si>
  <si>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</si>
  <si>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</si>
  <si>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</si>
  <si>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</si>
  <si>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</si>
  <si>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</si>
  <si>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</si>
  <si>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</si>
  <si>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</si>
  <si>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</si>
  <si>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</si>
  <si>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</si>
  <si>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</si>
  <si>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</si>
  <si>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</si>
  <si>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</si>
  <si>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</si>
  <si>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</si>
  <si>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</si>
  <si>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</si>
  <si>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</si>
  <si>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</si>
  <si>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</si>
  <si>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</si>
  <si>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</si>
  <si>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</si>
  <si>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</si>
  <si>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</si>
  <si>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</si>
  <si>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</si>
  <si>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</si>
  <si>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</si>
  <si>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</si>
  <si>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</si>
  <si>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</si>
  <si>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</si>
  <si>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</si>
  <si>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</si>
  <si>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</si>
  <si>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</si>
  <si>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</si>
  <si>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</si>
  <si>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</si>
  <si>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</si>
  <si>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</si>
  <si>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</si>
  <si>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</si>
  <si>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</si>
  <si>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</si>
  <si>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</si>
  <si>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</si>
  <si>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</si>
  <si>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</si>
  <si>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</si>
  <si>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</si>
  <si>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</si>
  <si>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</si>
  <si>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</si>
  <si>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</si>
  <si>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</si>
  <si>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</si>
  <si>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</si>
  <si>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</si>
  <si>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</si>
  <si>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</si>
  <si>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</si>
  <si>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</si>
  <si>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</si>
  <si>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</si>
  <si>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</si>
  <si>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</si>
  <si>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</si>
  <si>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</si>
  <si>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</si>
  <si>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</si>
  <si>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</si>
  <si>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</si>
  <si>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</si>
  <si>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</si>
  <si>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</si>
  <si>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</si>
  <si>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</si>
  <si>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</si>
  <si>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</si>
  <si>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</si>
  <si>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</si>
  <si>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</si>
  <si>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</si>
  <si>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</si>
  <si>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</si>
  <si>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</si>
  <si>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</si>
  <si>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</si>
  <si>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</si>
  <si>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</si>
  <si>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</si>
  <si>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</si>
  <si>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</si>
  <si>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</si>
  <si>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</si>
  <si>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</si>
  <si>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</si>
  <si>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</si>
  <si>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</si>
  <si>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</si>
  <si>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</si>
  <si>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</si>
  <si>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</si>
  <si>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</si>
  <si>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</si>
  <si>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</si>
  <si>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</si>
  <si>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</si>
  <si>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</si>
  <si>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</si>
  <si>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</si>
  <si>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</si>
  <si>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</si>
  <si>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</si>
  <si>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</si>
  <si>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</si>
  <si>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</si>
  <si>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</si>
  <si>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</si>
  <si>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</si>
  <si>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</si>
  <si>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</si>
  <si>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</si>
  <si>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</si>
  <si>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</si>
  <si>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</si>
  <si>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</si>
  <si>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</si>
  <si>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</si>
  <si>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</si>
  <si>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</si>
  <si>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</si>
  <si>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</si>
  <si>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</si>
  <si>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</si>
  <si>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</si>
  <si>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</si>
  <si>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</si>
  <si>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</si>
  <si>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</si>
  <si>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</si>
  <si>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</si>
  <si>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</si>
  <si>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</si>
  <si>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</si>
  <si>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</si>
  <si>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</si>
  <si>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</si>
  <si>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</si>
  <si>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</si>
  <si>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</si>
  <si>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</si>
  <si>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</si>
  <si>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</si>
  <si>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</si>
  <si>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</si>
  <si>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</si>
  <si>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</si>
  <si>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</si>
  <si>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</si>
  <si>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</si>
  <si>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</si>
  <si>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</si>
  <si>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</si>
  <si>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</si>
  <si>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</si>
  <si>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</si>
  <si>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</si>
  <si>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</si>
  <si>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</si>
  <si>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</si>
  <si>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</si>
  <si>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</si>
  <si>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</si>
  <si>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</si>
  <si>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</si>
  <si>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</si>
  <si>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</si>
  <si>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</si>
  <si>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</si>
  <si>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</si>
  <si>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</si>
  <si>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</si>
  <si>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</si>
  <si>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</si>
  <si>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</si>
  <si>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</si>
  <si>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</si>
  <si>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</si>
  <si>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</si>
  <si>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</si>
  <si>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</si>
  <si>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</si>
  <si>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</si>
  <si>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</si>
  <si>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</si>
  <si>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</si>
  <si>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</si>
  <si>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</si>
  <si>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</si>
  <si>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</si>
  <si>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</si>
  <si>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</si>
  <si>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</si>
  <si>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</si>
  <si>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</si>
  <si>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</si>
  <si>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</si>
  <si>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</si>
  <si>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</si>
  <si>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</si>
  <si>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</si>
  <si>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</si>
  <si>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</si>
  <si>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</si>
  <si>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</si>
  <si>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</si>
  <si>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</si>
  <si>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</si>
  <si>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</si>
  <si>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</si>
  <si>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</si>
  <si>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</si>
  <si>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</si>
  <si>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</si>
  <si>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</si>
  <si>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</si>
  <si>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</si>
  <si>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</si>
  <si>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</si>
  <si>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</si>
  <si>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</si>
  <si>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</si>
  <si>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</si>
  <si>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</si>
  <si>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</si>
  <si>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</si>
  <si>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</si>
  <si>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</si>
  <si>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</si>
  <si>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</si>
  <si>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</si>
  <si>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</si>
  <si>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</si>
  <si>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</si>
  <si>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</si>
  <si>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</si>
  <si>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</si>
  <si>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</si>
  <si>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</si>
  <si>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</si>
  <si>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</si>
  <si>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</si>
  <si>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</si>
  <si>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</si>
  <si>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</si>
  <si>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</si>
  <si>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</si>
  <si>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</si>
  <si>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</si>
  <si>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</si>
  <si>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</si>
  <si>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</si>
  <si>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</si>
  <si>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</si>
  <si>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</si>
  <si>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</si>
  <si>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</si>
  <si>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</si>
  <si>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</si>
  <si>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</si>
  <si>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</si>
  <si>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</si>
  <si>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</si>
  <si>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</si>
  <si>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</si>
  <si>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</si>
  <si>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</si>
  <si>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</si>
  <si>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</si>
  <si>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</si>
  <si>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</si>
  <si>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</si>
  <si>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</si>
  <si>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</si>
  <si>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</si>
  <si>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</si>
  <si>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</si>
  <si>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</si>
  <si>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</si>
  <si>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</si>
  <si>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</si>
  <si>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</si>
  <si>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</si>
  <si>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</si>
  <si>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</si>
  <si>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</si>
  <si>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</si>
  <si>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</si>
  <si>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</si>
  <si>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</si>
  <si>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</si>
  <si>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</si>
  <si>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</si>
  <si>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</si>
  <si>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</si>
  <si>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</si>
  <si>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</si>
  <si>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</si>
  <si>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</si>
  <si>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</si>
  <si>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</si>
  <si>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</si>
  <si>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</si>
  <si>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</si>
  <si>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</si>
  <si>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</si>
  <si>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</si>
  <si>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</si>
  <si>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</si>
  <si>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</si>
  <si>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</si>
  <si>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</si>
  <si>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</si>
  <si>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</si>
  <si>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</si>
  <si>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</si>
  <si>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</si>
  <si>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</si>
  <si>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</si>
  <si>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</si>
  <si>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</si>
  <si>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</si>
  <si>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</si>
  <si>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</si>
  <si>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</si>
  <si>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</si>
  <si>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</si>
  <si>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</si>
  <si>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</si>
  <si>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</si>
  <si>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</si>
  <si>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</si>
  <si>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</si>
  <si>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</si>
  <si>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</si>
  <si>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</si>
  <si>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</si>
  <si>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</si>
  <si>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</si>
  <si>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</si>
  <si>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</si>
  <si>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</si>
  <si>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</si>
  <si>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</si>
  <si>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</si>
  <si>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</si>
  <si>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</si>
  <si>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</si>
  <si>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</si>
  <si>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</si>
  <si>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</si>
  <si>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</si>
  <si>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</si>
  <si>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</si>
  <si>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</si>
  <si>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</si>
  <si>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</si>
  <si>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</si>
  <si>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</si>
  <si>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</si>
  <si>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</si>
  <si>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</si>
  <si>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</si>
  <si>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</si>
  <si>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</si>
  <si>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</si>
  <si>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</si>
  <si>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</si>
  <si>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</si>
  <si>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</si>
  <si>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</si>
  <si>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</si>
  <si>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</si>
  <si>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</si>
  <si>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</si>
  <si>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</si>
  <si>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</si>
  <si>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</si>
  <si>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</si>
  <si>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</si>
  <si>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</si>
  <si>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</si>
  <si>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</si>
  <si>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</si>
  <si>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</si>
  <si>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</si>
  <si>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</si>
  <si>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</si>
  <si>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</si>
  <si>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</si>
  <si>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</si>
  <si>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</si>
  <si>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</si>
  <si>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</si>
  <si>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</si>
  <si>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</si>
  <si>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</si>
  <si>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</si>
  <si>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</si>
  <si>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</si>
  <si>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</si>
  <si>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</si>
  <si>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</si>
  <si>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</si>
  <si>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</si>
  <si>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</si>
  <si>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</si>
  <si>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</si>
  <si>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</si>
  <si>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</si>
  <si>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</si>
  <si>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</si>
  <si>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</si>
  <si>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</si>
  <si>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</si>
  <si>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</si>
  <si>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</si>
  <si>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</si>
  <si>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</si>
  <si>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</si>
  <si>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</si>
  <si>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</si>
  <si>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</si>
  <si>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</si>
  <si>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</si>
  <si>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</si>
  <si>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</si>
  <si>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</si>
  <si>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</si>
  <si>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</si>
  <si>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</si>
  <si>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</si>
  <si>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</si>
  <si>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</si>
  <si>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</si>
  <si>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</si>
  <si>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</si>
  <si>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</si>
  <si>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</si>
  <si>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</si>
  <si>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</si>
  <si>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</si>
  <si>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</si>
  <si>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</si>
  <si>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</si>
  <si>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</si>
  <si>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</si>
  <si>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</si>
  <si>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</si>
  <si>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</si>
  <si>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</si>
  <si>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</si>
  <si>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</si>
  <si>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</si>
  <si>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</si>
  <si>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</si>
  <si>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</si>
  <si>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</si>
  <si>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</si>
  <si>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</si>
  <si>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</si>
  <si>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</si>
  <si>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</si>
  <si>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</si>
  <si>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</si>
  <si>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</si>
  <si>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</si>
  <si>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</si>
  <si>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</si>
  <si>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</si>
  <si>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</si>
  <si>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</si>
  <si>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</si>
  <si>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</si>
  <si>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</si>
  <si>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</si>
  <si>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</si>
  <si>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</si>
  <si>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</si>
  <si>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</si>
  <si>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</si>
  <si>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</si>
  <si>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</si>
  <si>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</si>
  <si>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</si>
  <si>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</si>
  <si>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</si>
  <si>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</si>
  <si>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</si>
  <si>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</si>
  <si>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</si>
  <si>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</si>
  <si>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</si>
  <si>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</si>
  <si>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</si>
  <si>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</si>
  <si>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</si>
  <si>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</si>
  <si>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</si>
  <si>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</si>
  <si>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</si>
  <si>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</si>
  <si>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</si>
  <si>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</si>
  <si>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</si>
  <si>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</si>
  <si>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</si>
  <si>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</si>
  <si>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</si>
  <si>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</si>
  <si>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</si>
  <si>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</si>
  <si>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</si>
  <si>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</si>
  <si>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</si>
  <si>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</si>
  <si>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</si>
  <si>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</si>
  <si>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</si>
  <si>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</si>
  <si>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</si>
  <si>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</si>
  <si>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</si>
  <si>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</si>
  <si>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</si>
  <si>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</si>
  <si>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</si>
  <si>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</si>
  <si>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</si>
  <si>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</si>
  <si>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</si>
  <si>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</si>
  <si>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</si>
  <si>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</si>
  <si>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</si>
  <si>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</si>
  <si>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</si>
  <si>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</si>
  <si>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</si>
  <si>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</si>
  <si>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</si>
  <si>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</si>
  <si>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</si>
  <si>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</si>
  <si>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</si>
  <si>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</si>
  <si>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</si>
  <si>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</si>
  <si>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</si>
  <si>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</si>
  <si>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</si>
  <si>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</si>
  <si>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</si>
  <si>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</si>
  <si>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</si>
  <si>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</si>
  <si>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</si>
  <si>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</si>
  <si>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</si>
  <si>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</si>
  <si>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</si>
  <si>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</si>
  <si>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</si>
  <si>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</si>
  <si>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</si>
  <si>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</si>
  <si>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</si>
  <si>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</si>
  <si>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</si>
  <si>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</si>
  <si>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</si>
  <si>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</si>
  <si>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</si>
  <si>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</si>
  <si>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</si>
  <si>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</si>
  <si>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</si>
  <si>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</si>
  <si>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</si>
  <si>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</si>
  <si>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</si>
  <si>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</si>
  <si>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</si>
  <si>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</si>
  <si>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</si>
  <si>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</si>
  <si>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</si>
  <si>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</si>
  <si>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</si>
  <si>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</si>
  <si>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</si>
  <si>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</si>
  <si>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</si>
  <si>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</si>
  <si>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</si>
  <si>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</si>
  <si>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</si>
  <si>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</si>
  <si>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</si>
  <si>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</si>
  <si>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</si>
  <si>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</si>
  <si>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</si>
  <si>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</si>
  <si>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</si>
  <si>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</si>
  <si>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</si>
  <si>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</si>
  <si>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</si>
  <si>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</si>
  <si>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</si>
  <si>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</si>
  <si>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</si>
  <si>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</si>
  <si>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</si>
  <si>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</si>
  <si>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</si>
  <si>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</si>
  <si>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</si>
  <si>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</si>
  <si>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</si>
  <si>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</si>
  <si>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</si>
  <si>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</si>
  <si>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</si>
  <si>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</si>
  <si>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</si>
  <si>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</si>
  <si>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</si>
  <si>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</si>
  <si>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</si>
  <si>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</si>
  <si>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</si>
  <si>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</si>
  <si>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</si>
  <si>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</si>
  <si>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</si>
  <si>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</si>
  <si>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</si>
  <si>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</si>
  <si>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</si>
  <si>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</si>
  <si>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</si>
  <si>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</si>
  <si>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</si>
  <si>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</si>
  <si>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</si>
  <si>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</si>
  <si>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</si>
  <si>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</si>
  <si>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</si>
  <si>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</si>
  <si>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</si>
  <si>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</si>
  <si>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</si>
  <si>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</si>
  <si>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</si>
  <si>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</si>
  <si>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</si>
  <si>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</si>
  <si>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</si>
  <si>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</si>
  <si>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</si>
  <si>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</si>
  <si>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</si>
  <si>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</si>
  <si>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</si>
  <si>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</si>
  <si>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</si>
  <si>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</si>
  <si>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</si>
  <si>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</si>
  <si>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</si>
  <si>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</si>
  <si>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</si>
  <si>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</si>
  <si>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</si>
  <si>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</si>
  <si>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</si>
  <si>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</si>
  <si>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</si>
  <si>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</si>
  <si>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</si>
  <si>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</si>
  <si>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</si>
  <si>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</si>
  <si>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</si>
  <si>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</si>
  <si>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</si>
  <si>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</si>
  <si>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</si>
  <si>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</si>
  <si>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</si>
  <si>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</si>
  <si>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</si>
  <si>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</si>
  <si>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</si>
  <si>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</si>
  <si>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</si>
  <si>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</si>
  <si>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</si>
  <si>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</si>
  <si>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</si>
  <si>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</si>
  <si>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</si>
  <si>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</si>
  <si>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</si>
  <si>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</si>
  <si>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</si>
  <si>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</si>
  <si>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</si>
  <si>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</si>
  <si>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</si>
  <si>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</si>
  <si>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</si>
  <si>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</si>
  <si>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</si>
  <si>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</si>
  <si>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</si>
  <si>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</si>
  <si>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</si>
  <si>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</si>
  <si>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</si>
  <si>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</si>
  <si>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</si>
  <si>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</si>
  <si>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</si>
  <si>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</si>
  <si>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</si>
  <si>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</si>
  <si>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</si>
  <si>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</si>
  <si>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</si>
  <si>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</si>
  <si>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</si>
  <si>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</si>
  <si>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</si>
  <si>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</si>
  <si>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</si>
  <si>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</si>
  <si>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</si>
  <si>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</si>
  <si>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</si>
  <si>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</si>
  <si>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</si>
  <si>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</si>
  <si>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</si>
  <si>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</si>
  <si>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</si>
  <si>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</si>
  <si>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</si>
  <si>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</si>
  <si>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</si>
  <si>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</si>
  <si>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</si>
  <si>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</si>
  <si>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</si>
  <si>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</si>
  <si>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</si>
  <si>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</si>
  <si>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</si>
  <si>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</si>
  <si>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</si>
  <si>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</si>
  <si>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</si>
  <si>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</si>
  <si>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</si>
  <si>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</si>
  <si>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</si>
  <si>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</si>
  <si>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</si>
  <si>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</si>
  <si>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</si>
  <si>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</si>
  <si>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</si>
  <si>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</si>
  <si>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</si>
  <si>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</si>
  <si>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</si>
  <si>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</si>
  <si>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</si>
  <si>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</si>
  <si>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</si>
  <si>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</si>
  <si>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</si>
  <si>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</si>
  <si>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</si>
  <si>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</si>
  <si>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</si>
  <si>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</si>
  <si>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</si>
  <si>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</si>
  <si>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</si>
  <si>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</si>
  <si>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</si>
  <si>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</si>
  <si>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</si>
  <si>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</si>
  <si>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</si>
  <si>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</si>
  <si>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</si>
  <si>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</si>
  <si>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</si>
  <si>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</si>
  <si>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</si>
  <si>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</si>
  <si>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</si>
  <si>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</si>
  <si>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</si>
  <si>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</si>
  <si>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</si>
  <si>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</si>
  <si>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</si>
  <si>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</si>
  <si>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</si>
  <si>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</si>
  <si>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</si>
  <si>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</si>
  <si>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</si>
  <si>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</si>
  <si>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</si>
  <si>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</si>
  <si>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</si>
  <si>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</si>
  <si>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</si>
  <si>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</si>
  <si>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</si>
  <si>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</si>
  <si>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</si>
  <si>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</si>
  <si>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</si>
  <si>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</si>
  <si>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</si>
  <si>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</si>
  <si>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</si>
  <si>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</si>
  <si>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</si>
  <si>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</si>
  <si>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</si>
  <si>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</si>
  <si>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</si>
  <si>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</si>
  <si>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</si>
  <si>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</si>
  <si>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</si>
  <si>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</si>
  <si>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</si>
  <si>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</si>
  <si>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</si>
  <si>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</si>
  <si>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</si>
  <si>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</si>
  <si>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</si>
  <si>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</si>
  <si>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</si>
  <si>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</si>
  <si>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</si>
  <si>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</si>
  <si>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</si>
  <si>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</si>
  <si>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</si>
  <si>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</si>
  <si>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</si>
  <si>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</si>
  <si>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</si>
  <si>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</si>
  <si>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</si>
  <si>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</si>
  <si>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</si>
  <si>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</si>
  <si>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</si>
  <si>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</si>
  <si>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</si>
  <si>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</si>
  <si>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</si>
  <si>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</si>
  <si>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</si>
  <si>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</si>
  <si>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</si>
  <si>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</si>
  <si>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</si>
  <si>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</si>
  <si>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</si>
  <si>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</si>
  <si>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</si>
  <si>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</si>
  <si>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</si>
  <si>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</si>
  <si>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</si>
  <si>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</si>
  <si>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</si>
  <si>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</si>
  <si>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</si>
  <si>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</si>
  <si>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</si>
  <si>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</si>
  <si>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</si>
  <si>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</si>
  <si>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</si>
  <si>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</si>
  <si>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</si>
  <si>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</si>
  <si>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</si>
  <si>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</si>
  <si>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</si>
  <si>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</si>
  <si>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</si>
  <si>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</si>
  <si>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</si>
  <si>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</si>
  <si>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</si>
  <si>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</si>
  <si>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</si>
  <si>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</si>
  <si>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</si>
  <si>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</si>
  <si>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</si>
  <si>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</si>
  <si>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</si>
  <si>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</si>
  <si>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</si>
  <si>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</si>
  <si>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</si>
  <si>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</si>
  <si>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</si>
  <si>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</si>
  <si>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</si>
  <si>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</si>
  <si>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</si>
  <si>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</si>
  <si>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</si>
  <si>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</si>
  <si>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</si>
  <si>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</si>
  <si>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</si>
  <si>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</si>
  <si>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</si>
  <si>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</si>
  <si>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</si>
  <si>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</si>
  <si>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</si>
  <si>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</si>
  <si>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</si>
  <si>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</si>
  <si>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</si>
  <si>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</si>
  <si>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</si>
  <si>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</si>
  <si>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</si>
  <si>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</si>
  <si>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</si>
  <si>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</si>
  <si>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</si>
  <si>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</si>
  <si>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</si>
  <si>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</si>
  <si>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</si>
  <si>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</si>
  <si>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</si>
  <si>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</si>
  <si>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</si>
  <si>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</si>
  <si>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</si>
  <si>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</si>
  <si>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</si>
  <si>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</si>
  <si>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</si>
  <si>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</si>
  <si>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</si>
  <si>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</si>
  <si>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</si>
  <si>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</si>
  <si>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</si>
  <si>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</si>
  <si>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</si>
  <si>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</si>
  <si>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</si>
  <si>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</si>
  <si>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</si>
  <si>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</si>
  <si>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</si>
  <si>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</si>
  <si>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</si>
  <si>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</si>
  <si>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</si>
  <si>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</si>
  <si>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</si>
  <si>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</si>
  <si>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</si>
  <si>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</si>
  <si>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</si>
  <si>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</si>
  <si>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</si>
  <si>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</si>
  <si>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</si>
  <si>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</si>
  <si>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</si>
  <si>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</si>
  <si>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</si>
  <si>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</si>
  <si>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</si>
  <si>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</si>
  <si>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</si>
  <si>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</si>
  <si>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</si>
  <si>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</si>
  <si>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</si>
  <si>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</si>
  <si>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</si>
  <si>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</si>
  <si>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</si>
  <si>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</si>
  <si>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</si>
  <si>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</si>
  <si>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</si>
  <si>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</si>
  <si>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</si>
  <si>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</si>
  <si>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</si>
  <si>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</si>
  <si>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</si>
  <si>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</si>
  <si>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</si>
  <si>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</si>
  <si>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</si>
  <si>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</si>
  <si>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</si>
  <si>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</si>
  <si>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</si>
  <si>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</si>
  <si>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</si>
  <si>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</si>
  <si>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</si>
  <si>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</si>
  <si>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</si>
  <si>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</si>
  <si>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</si>
  <si>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</si>
  <si>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</si>
  <si>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</si>
  <si>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</si>
  <si>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</si>
  <si>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</si>
  <si>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</si>
  <si>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</si>
  <si>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</si>
  <si>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</si>
  <si>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</si>
  <si>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</si>
  <si>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</si>
  <si>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</si>
  <si>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</si>
  <si>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</si>
  <si>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</si>
  <si>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</si>
  <si>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</si>
  <si>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</si>
  <si>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</si>
  <si>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</si>
  <si>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</si>
  <si>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</si>
  <si>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</si>
  <si>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</si>
  <si>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</si>
  <si>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</si>
  <si>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</si>
  <si>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</si>
  <si>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</si>
  <si>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</si>
  <si>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</si>
  <si>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</si>
  <si>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</si>
  <si>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</si>
  <si>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</si>
  <si>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</si>
  <si>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</si>
  <si>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</si>
  <si>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</si>
  <si>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</si>
  <si>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</si>
  <si>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</si>
  <si>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</si>
  <si>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</si>
  <si>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</si>
  <si>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</si>
  <si>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</si>
  <si>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</si>
  <si>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</si>
  <si>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</si>
  <si>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</si>
  <si>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</si>
  <si>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</si>
  <si>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</si>
  <si>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</si>
  <si>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</si>
  <si>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</si>
  <si>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</si>
  <si>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</si>
  <si>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</si>
  <si>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</si>
  <si>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</si>
  <si>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</si>
  <si>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</si>
  <si>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</si>
  <si>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</si>
  <si>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</si>
  <si>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</si>
  <si>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</si>
  <si>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</si>
  <si>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</si>
  <si>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</si>
  <si>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</si>
  <si>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</si>
  <si>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</si>
  <si>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</si>
  <si>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</si>
  <si>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</si>
  <si>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</si>
  <si>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</si>
  <si>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</si>
  <si>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</si>
  <si>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</si>
  <si>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</si>
  <si>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</si>
  <si>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</si>
  <si>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</si>
  <si>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</si>
  <si>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</si>
  <si>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</si>
  <si>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</si>
  <si>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</si>
  <si>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</si>
  <si>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</si>
  <si>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</si>
  <si>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</si>
  <si>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</si>
  <si>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</si>
  <si>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</si>
  <si>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</si>
  <si>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</si>
  <si>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</si>
  <si>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</si>
  <si>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</si>
  <si>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</si>
  <si>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</si>
  <si>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</si>
  <si>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</si>
  <si>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</si>
  <si>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</si>
  <si>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</si>
  <si>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</si>
  <si>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</si>
  <si>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</si>
  <si>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</si>
  <si>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</si>
  <si>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</si>
  <si>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</si>
  <si>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</si>
  <si>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</si>
  <si>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</si>
  <si>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</si>
  <si>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</si>
  <si>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</si>
  <si>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</si>
  <si>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</si>
  <si>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</si>
  <si>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</si>
  <si>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</si>
  <si>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</si>
  <si>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</si>
  <si>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</si>
  <si>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</si>
  <si>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</si>
  <si>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</si>
  <si>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</si>
  <si>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</si>
  <si>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</si>
  <si>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</si>
  <si>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</si>
  <si>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</si>
  <si>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</si>
  <si>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</si>
  <si>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</si>
  <si>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</si>
  <si>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</si>
  <si>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</si>
  <si>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</si>
  <si>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</si>
  <si>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</si>
  <si>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</si>
  <si>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</si>
  <si>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</si>
  <si>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</si>
  <si>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</si>
  <si>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</si>
  <si>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</si>
  <si>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</si>
  <si>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</si>
  <si>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</si>
  <si>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</si>
  <si>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</si>
  <si>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</si>
  <si>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</si>
  <si>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</si>
  <si>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</si>
  <si>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</si>
  <si>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</si>
  <si>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</si>
  <si>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</si>
  <si>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</si>
  <si>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</si>
  <si>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</si>
  <si>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</si>
  <si>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</si>
  <si>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</si>
  <si>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</si>
  <si>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</si>
  <si>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</si>
  <si>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</si>
  <si>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</si>
  <si>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</si>
  <si>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</si>
  <si>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</si>
  <si>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</si>
  <si>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</si>
  <si>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</si>
  <si>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</si>
  <si>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</si>
  <si>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</si>
  <si>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</si>
  <si>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</si>
  <si>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</si>
  <si>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</si>
  <si>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</si>
  <si>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</si>
  <si>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</si>
  <si>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</si>
  <si>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</si>
  <si>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</si>
  <si>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</si>
  <si>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</si>
  <si>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</si>
  <si>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</si>
  <si>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</si>
  <si>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</si>
  <si>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</si>
  <si>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</si>
  <si>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</si>
  <si>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</si>
  <si>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</si>
  <si>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</si>
  <si>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</si>
  <si>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</si>
  <si>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</si>
  <si>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</si>
  <si>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</si>
  <si>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</si>
  <si>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</si>
  <si>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</si>
  <si>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</si>
  <si>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</si>
  <si>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</si>
  <si>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</si>
  <si>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</si>
  <si>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</si>
  <si>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</si>
  <si>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</si>
  <si>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</si>
  <si>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</si>
  <si>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</si>
  <si>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</si>
  <si>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</si>
  <si>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</si>
  <si>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</si>
  <si>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</si>
  <si>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</si>
  <si>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</si>
  <si>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</si>
  <si>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</si>
  <si>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</si>
  <si>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</si>
  <si>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</si>
  <si>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</si>
  <si>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</si>
  <si>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</si>
  <si>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</si>
  <si>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</si>
  <si>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</si>
  <si>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</si>
  <si>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</si>
  <si>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</si>
  <si>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</si>
  <si>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</si>
  <si>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</si>
  <si>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</si>
  <si>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</si>
  <si>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</si>
  <si>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</si>
  <si>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</si>
  <si>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</si>
  <si>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</si>
  <si>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</si>
  <si>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</si>
  <si>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</si>
  <si>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</si>
  <si>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</si>
  <si>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</si>
  <si>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</si>
  <si>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</si>
  <si>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</si>
  <si>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</si>
  <si>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</si>
  <si>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</si>
  <si>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</si>
  <si>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</si>
  <si>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</si>
  <si>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</si>
  <si>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</si>
  <si>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</si>
  <si>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</si>
  <si>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</si>
  <si>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</si>
  <si>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</si>
  <si>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</si>
  <si>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</si>
  <si>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</si>
  <si>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</si>
  <si>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</si>
  <si>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</si>
  <si>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</si>
  <si>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</si>
  <si>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</si>
  <si>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</si>
  <si>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</si>
  <si>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</si>
  <si>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</si>
  <si>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</si>
  <si>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</si>
  <si>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</si>
  <si>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</si>
  <si>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</si>
  <si>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</si>
  <si>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</si>
  <si>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</si>
  <si>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</si>
  <si>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</si>
  <si>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</si>
  <si>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</si>
  <si>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</si>
  <si>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</si>
  <si>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</si>
  <si>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</si>
  <si>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</si>
  <si>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</si>
  <si>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</si>
  <si>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</si>
  <si>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</si>
  <si>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</si>
  <si>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</si>
  <si>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</si>
  <si>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</si>
  <si>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</si>
  <si>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</si>
  <si>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</si>
  <si>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</si>
  <si>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</si>
  <si>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</si>
  <si>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</si>
  <si>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</si>
  <si>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</si>
  <si>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</si>
  <si>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</si>
  <si>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</si>
  <si>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</si>
  <si>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</si>
  <si>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</si>
  <si>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</si>
  <si>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</si>
  <si>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</si>
  <si>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</si>
  <si>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</si>
  <si>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</si>
  <si>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</si>
  <si>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</si>
  <si>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</si>
  <si>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</si>
  <si>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</si>
  <si>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</si>
  <si>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</si>
  <si>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</si>
  <si>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</si>
  <si>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</si>
  <si>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</si>
  <si>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</si>
  <si>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</si>
  <si>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</si>
  <si>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</si>
  <si>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</si>
  <si>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</si>
  <si>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</si>
  <si>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</si>
  <si>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</si>
  <si>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</si>
  <si>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</si>
  <si>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</si>
  <si>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</si>
  <si>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</si>
  <si>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</si>
  <si>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</si>
  <si>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</si>
  <si>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</si>
  <si>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</si>
  <si>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</si>
  <si>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</si>
  <si>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</si>
  <si>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</si>
  <si>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</si>
  <si>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</si>
  <si>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</si>
  <si>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</si>
  <si>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</si>
  <si>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</si>
  <si>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</si>
  <si>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</si>
  <si>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</si>
  <si>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</si>
  <si>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</si>
  <si>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</si>
  <si>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</si>
  <si>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</si>
  <si>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</si>
  <si>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</si>
  <si>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</si>
  <si>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</si>
  <si>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</si>
  <si>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</si>
  <si>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</si>
  <si>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</si>
  <si>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</si>
  <si>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</si>
  <si>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</si>
  <si>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</si>
  <si>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</si>
  <si>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</si>
  <si>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</si>
  <si>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</si>
  <si>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</si>
  <si>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</si>
  <si>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</si>
  <si>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</si>
  <si>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</si>
  <si>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</si>
  <si>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</si>
  <si>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</si>
  <si>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</si>
  <si>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</si>
  <si>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</si>
  <si>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</si>
  <si>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</si>
  <si>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</si>
  <si>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</si>
  <si>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</si>
  <si>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</si>
  <si>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</si>
  <si>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</si>
  <si>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</si>
  <si>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</si>
  <si>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</si>
  <si>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</si>
  <si>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</si>
  <si>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</si>
  <si>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</si>
  <si>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</si>
  <si>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</si>
  <si>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</si>
  <si>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</si>
  <si>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</si>
  <si>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</si>
  <si>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</si>
  <si>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</si>
  <si>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</si>
  <si>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</si>
  <si>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</si>
  <si>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</si>
  <si>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</si>
  <si>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</si>
  <si>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</si>
  <si>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</si>
  <si>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</si>
  <si>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</si>
  <si>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</si>
  <si>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</si>
  <si>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</si>
  <si>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</si>
  <si>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</si>
  <si>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</si>
  <si>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</si>
  <si>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</si>
  <si>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</si>
  <si>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</si>
  <si>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</si>
  <si>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</si>
  <si>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</si>
  <si>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</si>
  <si>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</si>
  <si>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</si>
  <si>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</si>
  <si>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</si>
  <si>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</si>
  <si>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</si>
  <si>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</si>
  <si>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</si>
  <si>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</si>
  <si>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</si>
  <si>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</si>
  <si>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</si>
  <si>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</si>
  <si>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</si>
  <si>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</si>
  <si>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</si>
  <si>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</si>
  <si>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</si>
  <si>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</si>
  <si>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</si>
  <si>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</si>
  <si>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</si>
  <si>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</si>
  <si>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</si>
  <si>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</si>
  <si>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</si>
  <si>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</si>
  <si>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</si>
  <si>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</si>
  <si>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</si>
  <si>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</si>
  <si>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</si>
  <si>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</si>
  <si>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</si>
  <si>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</si>
  <si>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</si>
  <si>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</si>
  <si>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</si>
  <si>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</si>
  <si>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</si>
  <si>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</si>
  <si>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</si>
  <si>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</si>
  <si>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</si>
  <si>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</si>
  <si>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</si>
  <si>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</si>
  <si>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</si>
  <si>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</si>
  <si>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</si>
  <si>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</si>
  <si>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</si>
  <si>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</si>
  <si>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</si>
  <si>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</si>
  <si>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</si>
  <si>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</si>
  <si>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</si>
  <si>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</si>
  <si>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</si>
  <si>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</si>
  <si>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</si>
  <si>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</si>
  <si>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</si>
  <si>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</si>
  <si>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</si>
  <si>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</si>
  <si>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</si>
  <si>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</si>
  <si>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</si>
  <si>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</si>
  <si>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</si>
  <si>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</si>
  <si>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</si>
  <si>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</si>
  <si>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</si>
  <si>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</si>
  <si>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</si>
  <si>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</si>
  <si>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</si>
  <si>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</si>
  <si>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</si>
  <si>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</si>
  <si>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</si>
  <si>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</si>
  <si>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</si>
  <si>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</si>
  <si>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</si>
  <si>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</si>
  <si>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</si>
  <si>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</si>
  <si>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</si>
  <si>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</si>
  <si>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</si>
  <si>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</si>
  <si>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</si>
  <si>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</si>
  <si>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</si>
  <si>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</si>
  <si>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</si>
  <si>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</si>
  <si>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</si>
  <si>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</si>
  <si>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</si>
  <si>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</si>
  <si>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</si>
  <si>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</si>
  <si>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</si>
  <si>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</si>
  <si>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</si>
  <si>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</si>
  <si>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</si>
  <si>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</si>
  <si>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</si>
  <si>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</si>
  <si>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</si>
  <si>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</si>
  <si>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</si>
  <si>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</si>
  <si>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</si>
  <si>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</si>
  <si>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</si>
  <si>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</si>
  <si>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</si>
  <si>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</si>
  <si>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</si>
  <si>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</si>
  <si>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</si>
  <si>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</si>
  <si>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</si>
  <si>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</si>
  <si>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</si>
  <si>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</si>
  <si>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</si>
  <si>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</si>
  <si>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</si>
  <si>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</si>
  <si>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</si>
  <si>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</si>
  <si>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</si>
  <si>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</si>
  <si>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</si>
  <si>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</si>
  <si>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</si>
  <si>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</si>
  <si>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</si>
  <si>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</si>
  <si>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</si>
  <si>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</si>
  <si>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</si>
  <si>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</si>
  <si>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</si>
  <si>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</si>
  <si>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</si>
  <si>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</si>
  <si>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</si>
  <si>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</si>
  <si>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</si>
  <si>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</si>
  <si>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</si>
  <si>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</si>
  <si>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</si>
  <si>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</si>
  <si>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</si>
  <si>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</si>
  <si>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</si>
  <si>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</si>
  <si>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</si>
  <si>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</si>
  <si>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</si>
  <si>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</si>
  <si>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</si>
  <si>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</si>
  <si>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</si>
  <si>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</si>
  <si>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</si>
  <si>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</si>
  <si>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</si>
  <si>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</si>
  <si>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</si>
  <si>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</si>
  <si>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</si>
  <si>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</si>
  <si>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</si>
  <si>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</si>
  <si>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</si>
  <si>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</si>
  <si>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</si>
  <si>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</si>
  <si>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</si>
  <si>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</si>
  <si>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</si>
  <si>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</si>
  <si>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</si>
  <si>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</si>
  <si>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</si>
  <si>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</si>
  <si>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</si>
  <si>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</si>
  <si>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</si>
  <si>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</si>
  <si>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</si>
  <si>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</si>
  <si>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</si>
  <si>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</si>
  <si>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</si>
  <si>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</si>
  <si>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</si>
  <si>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</si>
  <si>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</si>
  <si>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</si>
  <si>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</si>
  <si>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</si>
  <si>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</si>
  <si>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</si>
  <si>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</si>
  <si>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</si>
  <si>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</si>
  <si>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</si>
  <si>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</si>
  <si>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</si>
  <si>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</si>
  <si>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</si>
  <si>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</si>
  <si>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</si>
  <si>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</si>
  <si>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</si>
  <si>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</si>
  <si>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</si>
  <si>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</si>
  <si>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</si>
  <si>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</si>
  <si>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</si>
  <si>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</si>
  <si>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</si>
  <si>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</si>
  <si>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</si>
  <si>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</si>
  <si>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</si>
  <si>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</si>
  <si>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</si>
  <si>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</si>
  <si>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</si>
  <si>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</si>
  <si>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</si>
  <si>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</si>
  <si>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</si>
  <si>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</si>
  <si>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</si>
  <si>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</si>
  <si>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</si>
  <si>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</si>
  <si>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</si>
  <si>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</si>
  <si>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</si>
  <si>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</si>
  <si>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</si>
  <si>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</si>
  <si>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</si>
  <si>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</si>
  <si>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</si>
  <si>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</si>
  <si>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</si>
  <si>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</si>
  <si>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</si>
  <si>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</si>
  <si>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</si>
  <si>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</si>
  <si>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</si>
  <si>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</si>
  <si>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</si>
  <si>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</si>
  <si>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</si>
  <si>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</si>
  <si>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</si>
  <si>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</si>
  <si>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</si>
  <si>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</si>
  <si>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</si>
  <si>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</si>
  <si>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</si>
  <si>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</si>
  <si>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</si>
  <si>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</si>
  <si>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</si>
  <si>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</si>
  <si>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</si>
  <si>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</si>
  <si>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</si>
  <si>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</si>
  <si>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</si>
  <si>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</si>
  <si>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</si>
  <si>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</si>
  <si>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</si>
  <si>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</si>
  <si>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</si>
  <si>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</si>
  <si>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</si>
  <si>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</si>
  <si>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</si>
  <si>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</si>
  <si>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</si>
  <si>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</si>
  <si>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</si>
  <si>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</si>
  <si>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</si>
  <si>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</si>
  <si>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</si>
  <si>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</si>
  <si>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</si>
  <si>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</si>
  <si>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</si>
  <si>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</si>
  <si>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</si>
  <si>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</si>
  <si>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</si>
  <si>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</si>
  <si>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</si>
  <si>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</si>
  <si>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</si>
  <si>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</si>
  <si>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</si>
  <si>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</si>
  <si>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</si>
  <si>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</si>
  <si>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</si>
  <si>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</si>
  <si>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</si>
  <si>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</si>
  <si>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</si>
  <si>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</si>
  <si>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</si>
  <si>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</si>
  <si>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</si>
  <si>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</si>
  <si>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</si>
  <si>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</si>
  <si>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</si>
  <si>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</si>
  <si>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</si>
  <si>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</si>
  <si>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</si>
  <si>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</si>
  <si>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</si>
  <si>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</si>
  <si>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</si>
  <si>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</si>
  <si>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</si>
  <si>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</si>
  <si>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</si>
  <si>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</si>
  <si>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</si>
  <si>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</si>
  <si>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</si>
  <si>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</si>
  <si>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</si>
  <si>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</si>
  <si>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</si>
  <si>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</si>
  <si>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</si>
  <si>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</si>
  <si>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</si>
  <si>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</si>
  <si>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</si>
  <si>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</si>
  <si>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</si>
  <si>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</si>
  <si>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</si>
  <si>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</si>
  <si>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</si>
  <si>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</si>
  <si>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</si>
  <si>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</si>
  <si>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</si>
  <si>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</si>
  <si>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</si>
  <si>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</si>
  <si>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</si>
  <si>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</si>
  <si>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</si>
  <si>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</si>
  <si>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</si>
  <si>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</si>
  <si>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</si>
  <si>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</si>
  <si>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</si>
  <si>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</si>
  <si>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</si>
  <si>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</si>
  <si>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</si>
  <si>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</si>
  <si>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</si>
  <si>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</si>
  <si>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</si>
  <si>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</si>
  <si>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</si>
  <si>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</si>
  <si>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</si>
  <si>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</si>
  <si>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</si>
  <si>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</si>
  <si>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</si>
  <si>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</si>
  <si>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</si>
  <si>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</si>
  <si>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</si>
  <si>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</si>
  <si>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</si>
  <si>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</si>
  <si>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</si>
  <si>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</si>
  <si>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</si>
  <si>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</si>
  <si>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</si>
  <si>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</si>
  <si>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</si>
  <si>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</si>
  <si>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</si>
  <si>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</si>
  <si>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</si>
  <si>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</si>
  <si>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</si>
  <si>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</si>
  <si>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</si>
  <si>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</si>
  <si>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</si>
  <si>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</si>
  <si>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</si>
  <si>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</si>
  <si>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</si>
  <si>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</si>
  <si>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</si>
  <si>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</si>
  <si>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</si>
  <si>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</si>
  <si>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</si>
  <si>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</si>
  <si>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</si>
  <si>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</si>
  <si>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</si>
  <si>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</si>
  <si>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</si>
  <si>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</si>
  <si>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</si>
  <si>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</si>
  <si>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</si>
  <si>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</si>
  <si>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</si>
  <si>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</si>
  <si>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</si>
  <si>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</si>
  <si>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</si>
  <si>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</si>
  <si>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</si>
  <si>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</si>
  <si>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</si>
  <si>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</si>
  <si>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</si>
  <si>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</si>
  <si>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</si>
  <si>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</si>
  <si>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</si>
  <si>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</si>
  <si>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</si>
  <si>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</si>
  <si>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</si>
  <si>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</si>
  <si>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</si>
  <si>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</si>
  <si>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</si>
  <si>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</si>
  <si>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</si>
  <si>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</si>
  <si>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</si>
  <si>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</si>
  <si>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</si>
  <si>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</si>
  <si>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</si>
  <si>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</si>
  <si>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</si>
  <si>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</si>
  <si>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</si>
  <si>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</si>
  <si>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</si>
  <si>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</si>
  <si>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</si>
  <si>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</si>
  <si>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</si>
  <si>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</si>
  <si>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</si>
  <si>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</si>
  <si>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</si>
  <si>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</si>
  <si>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</si>
  <si>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</si>
  <si>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</si>
  <si>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</si>
  <si>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</si>
  <si>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</si>
  <si>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</si>
  <si>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</si>
  <si>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</si>
  <si>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</si>
  <si>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</si>
  <si>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</si>
  <si>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</si>
  <si>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</si>
  <si>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</si>
  <si>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</si>
  <si>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</si>
  <si>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</si>
  <si>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</si>
  <si>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</si>
  <si>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</si>
  <si>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</si>
  <si>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</si>
  <si>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</si>
  <si>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</si>
  <si>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</si>
  <si>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</si>
  <si>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</si>
  <si>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</si>
  <si>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</si>
  <si>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</si>
  <si>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</si>
  <si>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</si>
  <si>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</si>
  <si>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</si>
  <si>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</si>
  <si>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</si>
  <si>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</si>
  <si>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</si>
  <si>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</si>
  <si>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</si>
  <si>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</si>
  <si>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</si>
  <si>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</si>
  <si>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</si>
  <si>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</si>
  <si>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</si>
  <si>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</si>
  <si>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</si>
  <si>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</si>
  <si>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</si>
  <si>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</si>
  <si>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</si>
  <si>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</si>
  <si>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</si>
  <si>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</si>
  <si>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</si>
  <si>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</si>
  <si>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</si>
  <si>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</si>
  <si>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</si>
  <si>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</si>
  <si>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</si>
  <si>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</si>
  <si>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</si>
  <si>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</si>
  <si>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</si>
  <si>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</si>
  <si>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</si>
  <si>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</si>
  <si>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</si>
  <si>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</si>
  <si>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</si>
  <si>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</si>
  <si>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</si>
  <si>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</si>
  <si>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</si>
  <si>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</si>
  <si>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</si>
  <si>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</si>
  <si>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</si>
  <si>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</si>
  <si>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</si>
  <si>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</si>
  <si>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</si>
  <si>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</si>
  <si>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</si>
  <si>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</si>
  <si>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</si>
  <si>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</si>
  <si>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</si>
  <si>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</si>
  <si>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</si>
  <si>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</si>
  <si>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</si>
  <si>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</si>
  <si>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</si>
  <si>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</si>
  <si>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</si>
  <si>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</si>
  <si>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</si>
  <si>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</si>
  <si>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</si>
  <si>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</si>
  <si>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</si>
  <si>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</si>
  <si>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</si>
  <si>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</si>
  <si>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</si>
  <si>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</si>
  <si>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</si>
  <si>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</si>
  <si>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</si>
  <si>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</si>
  <si>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</si>
  <si>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</si>
  <si>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</si>
  <si>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</si>
  <si>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</si>
  <si>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</si>
  <si>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</si>
  <si>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</si>
  <si>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</si>
  <si>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</si>
  <si>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</si>
  <si>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</si>
  <si>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</si>
  <si>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</si>
  <si>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</si>
  <si>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</si>
  <si>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</si>
  <si>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</si>
  <si>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</si>
  <si>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</si>
  <si>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</si>
  <si>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</si>
  <si>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</si>
  <si>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</si>
  <si>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</si>
  <si>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</si>
  <si>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</si>
  <si>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</si>
  <si>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</si>
  <si>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</si>
  <si>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</si>
  <si>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</si>
  <si>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</si>
  <si>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</si>
  <si>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</si>
  <si>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</si>
  <si>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</si>
  <si>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</si>
  <si>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</si>
  <si>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</si>
  <si>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</si>
  <si>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</si>
  <si>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</si>
  <si>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</si>
  <si>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</si>
  <si>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</si>
  <si>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</si>
  <si>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</si>
  <si>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</si>
  <si>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</si>
  <si>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</si>
  <si>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</si>
  <si>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</si>
  <si>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</si>
  <si>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</si>
  <si>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</si>
  <si>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</si>
  <si>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</si>
  <si>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</si>
  <si>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</si>
  <si>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</si>
  <si>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</si>
  <si>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</si>
  <si>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</si>
  <si>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</si>
  <si>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</si>
  <si>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</si>
  <si>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</si>
  <si>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</si>
  <si>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</si>
  <si>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</si>
  <si>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</si>
  <si>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</si>
  <si>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</si>
  <si>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</si>
  <si>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</si>
  <si>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</si>
  <si>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</si>
  <si>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</si>
  <si>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</si>
  <si>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</si>
  <si>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</si>
  <si>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</si>
  <si>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</si>
  <si>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</si>
  <si>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</si>
  <si>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</si>
  <si>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</si>
  <si>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</si>
  <si>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</si>
  <si>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</si>
  <si>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</si>
  <si>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</si>
  <si>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</si>
  <si>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</si>
  <si>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</si>
  <si>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</si>
  <si>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</si>
  <si>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</si>
  <si>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</si>
  <si>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</si>
  <si>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</si>
  <si>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</si>
  <si>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</si>
  <si>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</si>
  <si>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</si>
  <si>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</si>
  <si>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</si>
  <si>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</si>
  <si>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</si>
  <si>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</si>
  <si>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</si>
  <si>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</si>
  <si>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</si>
  <si>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</si>
  <si>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</si>
  <si>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</si>
  <si>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</si>
  <si>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</si>
  <si>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</si>
  <si>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</si>
  <si>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</si>
  <si>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</si>
  <si>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</si>
  <si>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</si>
  <si>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</si>
  <si>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</si>
  <si>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</si>
  <si>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</si>
  <si>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</si>
  <si>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</si>
  <si>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</si>
  <si>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</si>
  <si>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</si>
  <si>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</si>
  <si>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</si>
  <si>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</si>
  <si>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</si>
  <si>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</si>
  <si>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</si>
  <si>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</si>
  <si>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</si>
  <si>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</si>
  <si>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</si>
  <si>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</si>
  <si>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</si>
  <si>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</si>
  <si>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</si>
  <si>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</si>
  <si>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</si>
  <si>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</si>
  <si>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</si>
  <si>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</si>
  <si>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</si>
  <si>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</si>
  <si>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</si>
  <si>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</si>
  <si>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</si>
  <si>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</si>
  <si>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</si>
  <si>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</si>
  <si>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</si>
  <si>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</si>
  <si>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</si>
  <si>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</si>
  <si>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</si>
  <si>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</si>
  <si>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</si>
  <si>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</si>
  <si>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</si>
  <si>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</si>
  <si>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</si>
  <si>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</si>
  <si>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</si>
  <si>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</si>
  <si>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</si>
  <si>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</si>
  <si>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</si>
  <si>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</si>
  <si>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</si>
  <si>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</si>
  <si>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</si>
  <si>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</si>
  <si>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</si>
  <si>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</si>
  <si>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</si>
  <si>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</si>
  <si>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</si>
  <si>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</si>
  <si>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</si>
  <si>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</si>
  <si>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</si>
  <si>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</si>
  <si>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</si>
  <si>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</si>
  <si>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</si>
  <si>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</si>
  <si>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</si>
  <si>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</si>
  <si>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</si>
  <si>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</si>
  <si>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</si>
  <si>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</si>
  <si>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</si>
  <si>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</si>
  <si>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</si>
  <si>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</si>
  <si>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</si>
  <si>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</si>
  <si>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</si>
  <si>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</si>
  <si>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</si>
  <si>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</si>
  <si>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</si>
  <si>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</si>
  <si>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</si>
  <si>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</si>
  <si>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</si>
  <si>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</si>
  <si>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</si>
  <si>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</si>
  <si>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</si>
  <si>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</si>
  <si>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</si>
  <si>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</si>
  <si>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</si>
  <si>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</si>
  <si>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</si>
  <si>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</si>
  <si>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</si>
  <si>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</si>
  <si>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</si>
  <si>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</si>
  <si>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</si>
  <si>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</si>
  <si>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</si>
  <si>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</si>
  <si>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</si>
  <si>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</si>
  <si>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</si>
  <si>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</si>
  <si>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</si>
  <si>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</si>
  <si>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</si>
  <si>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</si>
  <si>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</si>
  <si>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</si>
  <si>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</si>
  <si>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</si>
  <si>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</si>
  <si>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</si>
  <si>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</si>
  <si>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</si>
  <si>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</si>
  <si>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</si>
  <si>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</si>
  <si>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</si>
  <si>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</si>
  <si>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</si>
  <si>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</si>
  <si>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</si>
  <si>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</si>
  <si>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</si>
  <si>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</si>
  <si>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</si>
  <si>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</si>
  <si>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</si>
  <si>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</si>
  <si>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</si>
  <si>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</si>
  <si>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</si>
  <si>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</si>
  <si>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</si>
  <si>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</si>
  <si>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</si>
  <si>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</si>
  <si>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</si>
  <si>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</si>
  <si>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</si>
  <si>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</si>
  <si>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</si>
  <si>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</si>
  <si>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</si>
  <si>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</si>
  <si>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</si>
  <si>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</si>
  <si>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</si>
  <si>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</si>
  <si>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</si>
  <si>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</si>
  <si>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</si>
  <si>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</si>
  <si>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</si>
  <si>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</si>
  <si>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</si>
  <si>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</si>
  <si>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</si>
  <si>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</si>
  <si>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</si>
  <si>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</si>
  <si>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</si>
  <si>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</si>
  <si>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</si>
  <si>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</si>
  <si>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</si>
  <si>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</si>
  <si>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</si>
  <si>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</si>
  <si>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</si>
  <si>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</si>
  <si>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</si>
  <si>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</si>
  <si>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</si>
  <si>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</si>
  <si>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</si>
  <si>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</si>
  <si>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</si>
  <si>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</si>
  <si>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</si>
  <si>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</si>
  <si>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</si>
  <si>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</si>
  <si>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</si>
  <si>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</si>
  <si>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</si>
  <si>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</si>
  <si>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</si>
  <si>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</si>
  <si>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</si>
  <si>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</si>
  <si>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</si>
  <si>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</si>
  <si>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</si>
  <si>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</si>
  <si>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</si>
  <si>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</si>
  <si>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</si>
  <si>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</si>
  <si>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</si>
  <si>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</si>
  <si>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</si>
  <si>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</si>
  <si>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</si>
  <si>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</si>
  <si>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</si>
  <si>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</si>
  <si>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</si>
  <si>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</si>
  <si>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</si>
  <si>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</si>
  <si>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</si>
  <si>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</si>
  <si>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</si>
  <si>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</si>
  <si>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</si>
  <si>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</si>
  <si>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</si>
  <si>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</si>
  <si>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</si>
  <si>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</si>
  <si>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</si>
  <si>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</si>
  <si>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</si>
  <si>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</si>
  <si>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</si>
  <si>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</si>
  <si>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</si>
  <si>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</si>
  <si>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</si>
  <si>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</si>
  <si>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</si>
  <si>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</si>
  <si>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</si>
  <si>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</si>
  <si>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</si>
  <si>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</si>
  <si>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</si>
  <si>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</si>
  <si>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</si>
  <si>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</si>
  <si>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</si>
  <si>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</si>
  <si>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</si>
  <si>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</si>
  <si>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</si>
  <si>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</si>
  <si>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</si>
  <si>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</si>
  <si>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</si>
  <si>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</si>
  <si>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</si>
  <si>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</si>
  <si>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</si>
  <si>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</si>
  <si>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</si>
  <si>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</si>
  <si>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</si>
  <si>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</si>
  <si>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</si>
  <si>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</si>
  <si>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</si>
  <si>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</si>
  <si>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</si>
  <si>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</si>
  <si>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</si>
  <si>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</si>
  <si>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</si>
  <si>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</si>
  <si>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</si>
  <si>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</si>
  <si>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</si>
  <si>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</si>
  <si>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</si>
  <si>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</si>
  <si>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</si>
  <si>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</si>
  <si>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</si>
  <si>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</si>
  <si>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</si>
  <si>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</si>
  <si>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</si>
  <si>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</si>
  <si>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</si>
  <si>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</si>
  <si>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</si>
  <si>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</si>
  <si>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</si>
  <si>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</si>
  <si>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</si>
  <si>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</si>
  <si>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</si>
  <si>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</si>
  <si>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</si>
  <si>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</si>
  <si>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</si>
  <si>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</si>
  <si>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</si>
  <si>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</si>
  <si>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</si>
  <si>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</si>
  <si>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</si>
  <si>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</si>
  <si>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</si>
  <si>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</si>
  <si>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</si>
  <si>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</si>
  <si>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</si>
  <si>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</si>
  <si>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</si>
  <si>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</si>
  <si>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</si>
  <si>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</si>
  <si>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</si>
  <si>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</si>
  <si>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</si>
  <si>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</si>
  <si>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</si>
  <si>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</si>
  <si>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</si>
  <si>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</si>
  <si>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</si>
  <si>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</si>
  <si>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</si>
  <si>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</si>
  <si>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</si>
  <si>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</si>
  <si>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</si>
  <si>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</si>
  <si>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</si>
  <si>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</si>
  <si>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</si>
  <si>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</si>
  <si>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</si>
  <si>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</si>
  <si>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</si>
  <si>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</si>
  <si>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</si>
  <si>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</si>
  <si>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</si>
  <si>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</si>
  <si>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</si>
  <si>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</si>
  <si>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</si>
  <si>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</si>
  <si>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</si>
  <si>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</si>
  <si>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</si>
  <si>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</si>
  <si>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</si>
  <si>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</si>
  <si>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</si>
  <si>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</si>
  <si>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</si>
  <si>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</si>
  <si>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</si>
  <si>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</si>
  <si>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</si>
  <si>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</si>
  <si>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</si>
  <si>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</si>
  <si>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</si>
  <si>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</si>
  <si>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</si>
  <si>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</si>
  <si>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</si>
  <si>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</si>
  <si>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</si>
  <si>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</si>
  <si>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</si>
  <si>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</si>
  <si>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</si>
  <si>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</si>
  <si>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</si>
  <si>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</si>
  <si>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</si>
  <si>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</si>
  <si>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</si>
  <si>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</si>
  <si>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</si>
  <si>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</si>
  <si>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</si>
  <si>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</si>
  <si>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</si>
  <si>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</si>
  <si>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</si>
  <si>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</si>
  <si>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</si>
  <si>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</si>
  <si>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</si>
  <si>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</si>
  <si>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</si>
  <si>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</si>
  <si>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</si>
  <si>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</si>
  <si>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</si>
  <si>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</si>
  <si>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</si>
  <si>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</si>
  <si>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</si>
  <si>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</si>
  <si>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</si>
  <si>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</si>
  <si>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</si>
  <si>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</si>
  <si>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</si>
  <si>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</si>
  <si>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</si>
  <si>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</si>
  <si>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</si>
  <si>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</si>
  <si>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</si>
  <si>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</si>
  <si>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</si>
  <si>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</si>
  <si>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</si>
  <si>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</si>
  <si>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</si>
  <si>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</si>
  <si>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</si>
  <si>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</si>
  <si>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</si>
  <si>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</si>
  <si>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</si>
  <si>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</si>
  <si>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</si>
  <si>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</si>
  <si>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</si>
  <si>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</si>
  <si>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</si>
  <si>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</si>
  <si>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</si>
  <si>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</si>
  <si>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</si>
  <si>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</si>
  <si>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</si>
  <si>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</si>
  <si>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</si>
  <si>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</si>
  <si>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</si>
  <si>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</si>
  <si>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</si>
  <si>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</si>
  <si>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</si>
  <si>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</si>
  <si>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</si>
  <si>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</si>
  <si>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</si>
  <si>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</si>
  <si>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</si>
  <si>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</si>
  <si>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</si>
  <si>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</si>
  <si>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</si>
  <si>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</si>
  <si>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</si>
  <si>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</si>
  <si>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</si>
  <si>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</si>
  <si>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</si>
  <si>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</si>
  <si>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</si>
  <si>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</si>
  <si>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</si>
  <si>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</si>
  <si>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</si>
  <si>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</si>
  <si>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</si>
  <si>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</si>
  <si>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</si>
  <si>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</si>
  <si>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</si>
  <si>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</si>
  <si>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</si>
  <si>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</si>
  <si>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</si>
  <si>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</si>
  <si>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</si>
  <si>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</si>
  <si>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</si>
  <si>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</si>
  <si>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</si>
  <si>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</si>
  <si>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</si>
  <si>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</si>
  <si>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</si>
  <si>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</si>
  <si>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</si>
  <si>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</si>
  <si>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</si>
  <si>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</si>
  <si>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</si>
  <si>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</si>
  <si>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</si>
  <si>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</si>
  <si>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</si>
  <si>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</si>
  <si>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</si>
  <si>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</si>
  <si>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</si>
  <si>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</si>
  <si>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</si>
  <si>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</si>
  <si>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</si>
  <si>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</si>
  <si>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</si>
  <si>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</si>
  <si>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</si>
  <si>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</si>
  <si>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</si>
  <si>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</si>
  <si>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</si>
  <si>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</si>
  <si>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</si>
  <si>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</si>
  <si>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</si>
  <si>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</si>
  <si>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</si>
  <si>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</si>
  <si>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</si>
  <si>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</si>
  <si>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</si>
  <si>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</si>
  <si>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</si>
  <si>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</si>
  <si>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</si>
  <si>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</si>
  <si>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</si>
  <si>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</si>
  <si>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</si>
  <si>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</si>
  <si>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</si>
  <si>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</si>
  <si>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</si>
  <si>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</si>
  <si>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</si>
  <si>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</si>
  <si>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</si>
  <si>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</si>
  <si>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</si>
  <si>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</si>
  <si>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</si>
  <si>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</si>
  <si>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</si>
  <si>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</si>
  <si>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</si>
  <si>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</si>
  <si>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</si>
  <si>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</si>
  <si>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</si>
  <si>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</si>
  <si>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</si>
  <si>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</si>
  <si>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</si>
  <si>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</si>
  <si>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</si>
  <si>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</si>
  <si>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</si>
  <si>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</si>
  <si>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</si>
  <si>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</si>
  <si>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</si>
  <si>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</si>
  <si>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</si>
  <si>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</si>
  <si>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</si>
  <si>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</si>
  <si>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</si>
  <si>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</si>
  <si>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</si>
  <si>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</si>
  <si>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</si>
  <si>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</si>
  <si>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</si>
  <si>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</si>
  <si>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</si>
  <si>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</si>
  <si>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</si>
  <si>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</si>
  <si>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</si>
  <si>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</si>
  <si>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</si>
  <si>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</si>
  <si>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</si>
  <si>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</si>
  <si>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</si>
  <si>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</si>
  <si>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</si>
  <si>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</si>
  <si>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</si>
  <si>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</si>
  <si>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</si>
  <si>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</si>
  <si>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</si>
  <si>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</si>
  <si>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</si>
  <si>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</si>
  <si>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</si>
  <si>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</si>
  <si>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</si>
  <si>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</si>
  <si>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</si>
  <si>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</si>
  <si>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</si>
  <si>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</si>
  <si>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</si>
  <si>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</si>
  <si>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</si>
  <si>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</si>
  <si>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</si>
  <si>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</si>
  <si>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</si>
  <si>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</si>
  <si>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</si>
  <si>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</si>
  <si>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</si>
  <si>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</si>
  <si>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</si>
  <si>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</si>
  <si>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</si>
  <si>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</si>
  <si>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</si>
  <si>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</si>
  <si>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</si>
  <si>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</si>
  <si>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</si>
  <si>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</si>
  <si>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</si>
  <si>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</si>
  <si>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</si>
  <si>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</si>
  <si>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</si>
  <si>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</si>
  <si>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</si>
  <si>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</si>
  <si>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</si>
  <si>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</si>
  <si>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</si>
  <si>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</si>
  <si>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</si>
  <si>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</si>
  <si>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</si>
  <si>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</si>
  <si>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</si>
  <si>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</si>
  <si>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</si>
  <si>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</si>
  <si>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</si>
  <si>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</si>
  <si>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</si>
  <si>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</si>
  <si>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</si>
  <si>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</si>
  <si>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</si>
  <si>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</si>
  <si>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</si>
  <si>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</si>
  <si>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</si>
  <si>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</si>
  <si>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</si>
  <si>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</si>
  <si>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</si>
  <si>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</si>
  <si>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</si>
  <si>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</si>
  <si>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</si>
  <si>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</si>
  <si>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</si>
  <si>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</si>
  <si>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</si>
  <si>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</si>
  <si>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</si>
  <si>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</si>
  <si>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</si>
  <si>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</si>
  <si>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</si>
  <si>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</si>
  <si>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</si>
  <si>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</si>
  <si>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</si>
  <si>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</si>
  <si>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</si>
  <si>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</si>
  <si>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</si>
  <si>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</si>
  <si>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</si>
  <si>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</si>
  <si>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</si>
  <si>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</si>
  <si>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</si>
  <si>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</si>
  <si>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</si>
  <si>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</si>
  <si>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</si>
  <si>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</si>
  <si>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</si>
  <si>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</si>
  <si>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</si>
  <si>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</si>
  <si>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</si>
  <si>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</si>
  <si>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</si>
  <si>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</si>
  <si>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</si>
  <si>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</si>
  <si>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</si>
  <si>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</si>
  <si>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</si>
  <si>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</si>
  <si>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</si>
  <si>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</si>
  <si>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</si>
  <si>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</si>
  <si>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</si>
  <si>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</si>
  <si>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</si>
  <si>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</si>
  <si>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</si>
  <si>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</si>
  <si>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</si>
  <si>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</si>
  <si>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</si>
  <si>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</si>
  <si>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</si>
  <si>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</si>
  <si>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</si>
  <si>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</si>
  <si>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</si>
  <si>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</si>
  <si>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</si>
  <si>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</si>
  <si>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</si>
  <si>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</si>
  <si>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</si>
  <si>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</si>
  <si>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</si>
  <si>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</si>
  <si>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</si>
  <si>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</si>
  <si>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</si>
  <si>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</si>
  <si>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</si>
  <si>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</si>
  <si>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</si>
  <si>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</si>
  <si>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</si>
  <si>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</si>
  <si>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</si>
  <si>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</si>
  <si>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</si>
  <si>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</si>
  <si>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</si>
  <si>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</si>
  <si>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</si>
  <si>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</si>
  <si>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</si>
  <si>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</si>
  <si>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</si>
  <si>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</si>
  <si>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</si>
  <si>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</si>
  <si>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</si>
  <si>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</si>
  <si>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</si>
  <si>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</si>
  <si>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</si>
  <si>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</si>
  <si>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</si>
  <si>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</si>
  <si>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</si>
  <si>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</si>
  <si>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</si>
  <si>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</si>
  <si>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</si>
  <si>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</si>
  <si>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</si>
  <si>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</si>
  <si>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</si>
  <si>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</si>
  <si>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</si>
  <si>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</si>
  <si>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</si>
  <si>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</si>
  <si>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</si>
  <si>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</si>
  <si>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</si>
  <si>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</si>
  <si>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</si>
  <si>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</si>
  <si>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</si>
  <si>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</si>
  <si>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</si>
  <si>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</si>
  <si>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</si>
  <si>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</si>
  <si>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</si>
  <si>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</si>
  <si>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</si>
  <si>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</si>
  <si>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</si>
  <si>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</si>
  <si>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</si>
  <si>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</si>
  <si>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</si>
  <si>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</si>
  <si>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</si>
  <si>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</si>
  <si>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</si>
  <si>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</si>
  <si>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</si>
  <si>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</si>
  <si>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</si>
  <si>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</si>
  <si>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</si>
  <si>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</si>
  <si>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</si>
  <si>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</si>
  <si>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</si>
  <si>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</si>
  <si>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</si>
  <si>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</si>
  <si>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</si>
  <si>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</si>
  <si>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</si>
  <si>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</si>
  <si>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</si>
  <si>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</si>
  <si>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</si>
  <si>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</si>
  <si>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</si>
  <si>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</si>
  <si>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</si>
  <si>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</si>
  <si>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</si>
  <si>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</si>
  <si>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</si>
  <si>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</si>
  <si>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</si>
  <si>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</si>
  <si>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</si>
  <si>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</si>
  <si>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</si>
  <si>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</si>
  <si>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</si>
  <si>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</si>
  <si>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</si>
  <si>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</si>
  <si>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</si>
  <si>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</si>
  <si>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</si>
  <si>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</si>
  <si>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</si>
  <si>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</si>
  <si>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</si>
  <si>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</si>
  <si>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</si>
  <si>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</si>
  <si>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</si>
  <si>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</si>
  <si>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</si>
  <si>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</si>
  <si>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</si>
  <si>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</si>
  <si>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</si>
  <si>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</si>
  <si>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</si>
  <si>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</si>
  <si>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</si>
  <si>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</si>
  <si>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</si>
  <si>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</si>
  <si>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</si>
  <si>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</si>
  <si>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</si>
  <si>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</si>
  <si>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</si>
  <si>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</si>
  <si>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</si>
  <si>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</si>
  <si>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</si>
  <si>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</si>
  <si>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</si>
  <si>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</si>
  <si>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</si>
  <si>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</si>
  <si>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</si>
  <si>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</si>
  <si>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</si>
  <si>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</si>
  <si>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</si>
  <si>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</si>
  <si>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</si>
  <si>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</si>
  <si>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</si>
  <si>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</si>
  <si>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</si>
  <si>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</si>
  <si>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</si>
  <si>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</si>
  <si>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</si>
  <si>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</si>
  <si>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</si>
  <si>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</si>
  <si>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</si>
  <si>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</si>
  <si>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</si>
  <si>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</si>
  <si>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</si>
  <si>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</si>
  <si>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</si>
  <si>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</si>
  <si>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</si>
  <si>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</si>
  <si>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</si>
  <si>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</si>
  <si>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</si>
  <si>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</si>
  <si>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</si>
  <si>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</si>
  <si>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</si>
  <si>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</si>
  <si>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</si>
  <si>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</si>
  <si>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</si>
  <si>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</si>
  <si>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</si>
  <si>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</si>
  <si>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</si>
  <si>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</si>
  <si>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</si>
  <si>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</si>
  <si>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</si>
  <si>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</si>
  <si>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</si>
  <si>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</si>
  <si>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</si>
  <si>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</si>
  <si>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</si>
  <si>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</si>
  <si>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</si>
  <si>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</si>
  <si>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</si>
  <si>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</si>
  <si>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</si>
  <si>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</si>
  <si>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</si>
  <si>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</si>
  <si>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</si>
  <si>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</si>
  <si>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</si>
  <si>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</si>
  <si>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</si>
  <si>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</si>
  <si>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</si>
  <si>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</si>
  <si>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</si>
  <si>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</si>
  <si>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</si>
  <si>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</si>
  <si>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</si>
  <si>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</si>
  <si>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</si>
  <si>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</si>
  <si>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</si>
  <si>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</si>
  <si>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</si>
  <si>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</si>
  <si>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</si>
  <si>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</si>
  <si>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</si>
  <si>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</si>
  <si>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</si>
  <si>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</si>
  <si>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</si>
  <si>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</si>
  <si>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</si>
  <si>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</si>
  <si>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</si>
  <si>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</si>
  <si>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</si>
  <si>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</si>
  <si>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</si>
  <si>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</si>
  <si>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</si>
  <si>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</si>
  <si>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</si>
  <si>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</si>
  <si>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</si>
  <si>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</si>
  <si>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</si>
  <si>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</si>
  <si>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</si>
  <si>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</si>
  <si>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</si>
  <si>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</si>
  <si>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</si>
  <si>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</si>
  <si>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</si>
  <si>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</si>
  <si>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</si>
  <si>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</si>
  <si>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</si>
  <si>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</si>
  <si>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</si>
  <si>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</si>
  <si>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</si>
  <si>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</si>
  <si>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</si>
  <si>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</si>
  <si>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</si>
  <si>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</si>
  <si>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</si>
  <si>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</si>
  <si>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</si>
  <si>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</si>
  <si>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</si>
  <si>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</si>
  <si>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</si>
  <si>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</si>
  <si>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</si>
  <si>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</si>
  <si>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</si>
  <si>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</si>
  <si>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</si>
  <si>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</si>
  <si>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</si>
  <si>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</si>
  <si>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</si>
  <si>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</si>
  <si>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</si>
  <si>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</si>
  <si>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</si>
  <si>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</si>
  <si>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</si>
  <si>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</si>
  <si>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</si>
  <si>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</si>
  <si>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</si>
  <si>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</si>
  <si>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</si>
  <si>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</si>
  <si>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</si>
  <si>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</si>
  <si>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</si>
  <si>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</si>
  <si>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</si>
  <si>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</si>
  <si>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</si>
  <si>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</si>
  <si>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</si>
  <si>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</si>
  <si>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</si>
  <si>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</si>
  <si>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</si>
  <si>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</si>
  <si>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</si>
  <si>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</si>
  <si>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</si>
  <si>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</si>
  <si>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</si>
  <si>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</si>
  <si>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</si>
  <si>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</si>
  <si>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</si>
  <si>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</si>
  <si>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</si>
  <si>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</si>
  <si>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</si>
  <si>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</si>
  <si>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</si>
  <si>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</si>
  <si>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</si>
  <si>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</si>
  <si>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</si>
  <si>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</si>
  <si>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</si>
  <si>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</si>
  <si>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</si>
  <si>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</si>
  <si>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</si>
  <si>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</si>
  <si>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</si>
  <si>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</si>
  <si>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</si>
  <si>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</si>
  <si>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</si>
  <si>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</si>
  <si>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</si>
  <si>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</si>
  <si>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</si>
  <si>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</si>
  <si>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</si>
  <si>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</si>
  <si>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</si>
  <si>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</si>
  <si>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</si>
  <si>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</si>
  <si>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</si>
  <si>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</si>
  <si>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</si>
  <si>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</si>
  <si>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</si>
  <si>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</si>
  <si>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</si>
  <si>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</si>
  <si>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</si>
  <si>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</si>
  <si>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</si>
  <si>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</si>
  <si>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</si>
  <si>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</si>
  <si>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</si>
  <si>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</si>
  <si>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</si>
  <si>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</si>
  <si>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</si>
  <si>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</si>
  <si>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</si>
  <si>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</si>
  <si>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</si>
  <si>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</si>
  <si>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</si>
  <si>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</si>
  <si>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</si>
  <si>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</si>
  <si>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</si>
  <si>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</si>
  <si>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</si>
  <si>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</si>
  <si>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</si>
  <si>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</si>
  <si>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</si>
  <si>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</si>
  <si>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</si>
  <si>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</si>
  <si>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</si>
  <si>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</si>
  <si>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</si>
  <si>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</si>
  <si>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</si>
  <si>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</si>
  <si>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</si>
  <si>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</si>
  <si>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</si>
  <si>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</si>
  <si>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</si>
  <si>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</si>
  <si>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</si>
  <si>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</si>
  <si>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</si>
  <si>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</si>
  <si>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</si>
  <si>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</si>
  <si>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</si>
  <si>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</si>
  <si>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</si>
  <si>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</si>
  <si>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</si>
  <si>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</si>
  <si>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</si>
  <si>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</si>
  <si>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</si>
  <si>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</si>
  <si>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</si>
  <si>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</si>
  <si>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</si>
  <si>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</si>
  <si>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</si>
  <si>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</si>
  <si>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</si>
  <si>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</si>
  <si>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</si>
  <si>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</si>
  <si>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</si>
  <si>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</si>
  <si>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</si>
  <si>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</si>
  <si>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</si>
  <si>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</si>
  <si>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</si>
  <si>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</si>
  <si>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</si>
  <si>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</si>
  <si>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</si>
  <si>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</si>
  <si>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</si>
  <si>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</si>
  <si>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</si>
  <si>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</si>
  <si>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</si>
  <si>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</si>
  <si>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</si>
  <si>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</si>
  <si>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</si>
  <si>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</si>
  <si>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</si>
  <si>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</si>
  <si>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</si>
  <si>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</si>
  <si>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</si>
  <si>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</si>
  <si>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</si>
  <si>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</si>
  <si>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</si>
  <si>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</si>
  <si>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</si>
  <si>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</si>
  <si>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</si>
  <si>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</si>
  <si>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</si>
  <si>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</si>
  <si>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</si>
  <si>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</si>
  <si>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</si>
  <si>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</si>
  <si>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</si>
  <si>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</si>
  <si>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</si>
  <si>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</si>
  <si>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</si>
  <si>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</si>
  <si>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</si>
  <si>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</si>
  <si>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</si>
  <si>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</si>
  <si>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</si>
  <si>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</si>
  <si>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</si>
  <si>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</si>
  <si>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</si>
  <si>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</si>
  <si>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</si>
  <si>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</si>
  <si>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</si>
  <si>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</si>
  <si>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</si>
  <si>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</si>
  <si>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</si>
  <si>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</si>
  <si>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</si>
  <si>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</si>
  <si>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</si>
  <si>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</si>
  <si>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</si>
  <si>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</si>
  <si>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</si>
  <si>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</si>
  <si>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</si>
  <si>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</si>
  <si>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</si>
  <si>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</si>
  <si>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</si>
  <si>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</si>
  <si>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</si>
  <si>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</si>
  <si>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</si>
  <si>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</si>
  <si>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</si>
  <si>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</si>
  <si>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</si>
  <si>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</si>
  <si>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</si>
  <si>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</si>
  <si>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</si>
  <si>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</si>
  <si>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</si>
  <si>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</si>
  <si>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</si>
  <si>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</si>
  <si>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</si>
  <si>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</si>
  <si>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</si>
  <si>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</si>
  <si>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</si>
  <si>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</si>
  <si>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</si>
  <si>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</si>
  <si>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</si>
  <si>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</si>
  <si>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</si>
  <si>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</si>
  <si>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</si>
  <si>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</si>
  <si>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</si>
  <si>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</si>
  <si>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</si>
  <si>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</si>
  <si>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</si>
  <si>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</si>
  <si>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</si>
  <si>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</si>
  <si>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</si>
  <si>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</si>
  <si>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</si>
  <si>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</si>
  <si>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</si>
  <si>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</si>
  <si>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</si>
  <si>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</si>
  <si>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</si>
  <si>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</si>
  <si>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</si>
  <si>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</si>
  <si>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</si>
  <si>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</si>
  <si>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</si>
  <si>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</si>
  <si>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</si>
  <si>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</si>
  <si>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</si>
  <si>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</si>
  <si>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</si>
  <si>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</si>
  <si>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</si>
  <si>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</si>
  <si>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</si>
  <si>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</si>
  <si>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</si>
  <si>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</si>
  <si>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</si>
  <si>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</si>
  <si>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</si>
  <si>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</si>
  <si>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</si>
  <si>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</si>
  <si>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</si>
  <si>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</si>
  <si>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</si>
  <si>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</si>
  <si>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</si>
  <si>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</si>
  <si>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</si>
  <si>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</si>
  <si>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</si>
  <si>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</si>
  <si>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</si>
  <si>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</si>
  <si>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</si>
  <si>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</si>
  <si>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</si>
  <si>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</si>
  <si>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</si>
  <si>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</si>
  <si>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</si>
  <si>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</si>
  <si>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</si>
  <si>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</si>
  <si>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</si>
  <si>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</si>
  <si>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</si>
  <si>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</si>
  <si>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</si>
  <si>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</si>
  <si>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</si>
  <si>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</si>
  <si>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</si>
  <si>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</si>
  <si>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</si>
  <si>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</si>
  <si>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</si>
  <si>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</si>
  <si>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</si>
  <si>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</si>
  <si>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</si>
  <si>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</si>
  <si>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</si>
  <si>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</si>
  <si>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</si>
  <si>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</si>
  <si>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</si>
  <si>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</si>
  <si>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</si>
  <si>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</si>
  <si>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</si>
  <si>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</si>
  <si>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</si>
  <si>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</si>
  <si>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</si>
  <si>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</si>
  <si>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</si>
  <si>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</si>
  <si>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</si>
  <si>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</si>
  <si>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</si>
  <si>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</si>
  <si>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</si>
  <si>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</si>
  <si>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</si>
  <si>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</si>
  <si>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</si>
  <si>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</si>
  <si>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</si>
  <si>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</si>
  <si>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</si>
  <si>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</si>
  <si>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</si>
  <si>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</si>
  <si>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</si>
  <si>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</si>
  <si>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</si>
  <si>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</si>
  <si>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</si>
  <si>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</si>
  <si>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</si>
  <si>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</si>
  <si>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</si>
  <si>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</si>
  <si>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</si>
  <si>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</si>
  <si>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</si>
  <si>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</si>
  <si>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</si>
  <si>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</si>
  <si>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</si>
  <si>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</si>
  <si>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</si>
  <si>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</si>
  <si>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</si>
  <si>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</si>
  <si>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</si>
  <si>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</si>
  <si>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</si>
  <si>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</si>
  <si>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</si>
  <si>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</si>
  <si>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</si>
  <si>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</si>
  <si>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</si>
  <si>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</si>
  <si>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</si>
  <si>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</si>
  <si>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</si>
  <si>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</si>
  <si>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</si>
  <si>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</si>
  <si>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</si>
  <si>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</si>
  <si>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</si>
  <si>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</si>
  <si>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</si>
  <si>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</si>
  <si>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</si>
  <si>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</si>
  <si>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</si>
  <si>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</si>
  <si>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</si>
  <si>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</si>
  <si>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</si>
  <si>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</si>
  <si>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</si>
  <si>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</si>
  <si>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</si>
  <si>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</si>
  <si>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</si>
  <si>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</si>
  <si>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</si>
  <si>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</si>
  <si>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</si>
  <si>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</si>
  <si>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</si>
  <si>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</si>
  <si>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</si>
  <si>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</si>
  <si>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</si>
  <si>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</si>
  <si>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</si>
  <si>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</si>
  <si>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</si>
  <si>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</si>
  <si>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</si>
  <si>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</si>
  <si>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</si>
  <si>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</si>
  <si>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</si>
  <si>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</si>
  <si>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</si>
  <si>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</si>
  <si>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</si>
  <si>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</si>
  <si>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</si>
  <si>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</si>
  <si>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</si>
  <si>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</si>
  <si>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</si>
  <si>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</si>
  <si>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</si>
  <si>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</si>
  <si>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</si>
  <si>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</si>
  <si>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</si>
  <si>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</si>
  <si>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</si>
  <si>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</si>
  <si>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</si>
  <si>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</si>
  <si>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</si>
  <si>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</si>
  <si>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</si>
  <si>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</si>
  <si>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</si>
  <si>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</si>
  <si>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</si>
  <si>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</si>
  <si>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</si>
  <si>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</si>
  <si>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</si>
  <si>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</si>
  <si>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</si>
  <si>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</si>
  <si>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</si>
  <si>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</si>
  <si>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</si>
  <si>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</si>
  <si>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</si>
  <si>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</si>
  <si>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</si>
  <si>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</si>
  <si>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</si>
  <si>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</si>
  <si>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</si>
  <si>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</si>
  <si>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</si>
  <si>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</si>
  <si>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</si>
  <si>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</si>
  <si>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</si>
  <si>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</si>
  <si>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</si>
  <si>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</si>
  <si>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</si>
  <si>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</si>
  <si>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</si>
  <si>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</si>
  <si>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</si>
  <si>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</si>
  <si>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</si>
  <si>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</si>
  <si>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</si>
  <si>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</si>
  <si>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</si>
  <si>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</si>
  <si>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</si>
  <si>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</si>
  <si>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</si>
  <si>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</si>
  <si>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</si>
  <si>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</si>
  <si>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</si>
  <si>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</si>
  <si>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</si>
  <si>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</si>
  <si>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</si>
  <si>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</si>
  <si>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</si>
  <si>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</si>
  <si>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</si>
  <si>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</si>
  <si>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</si>
  <si>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</si>
  <si>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</si>
  <si>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</si>
  <si>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</si>
  <si>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</si>
  <si>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</si>
  <si>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</si>
  <si>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</si>
  <si>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</si>
  <si>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</si>
  <si>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</si>
  <si>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</si>
  <si>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</si>
  <si>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</si>
  <si>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</si>
  <si>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</si>
  <si>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</si>
  <si>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</si>
  <si>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</si>
  <si>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</si>
  <si>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</si>
  <si>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</si>
  <si>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</si>
  <si>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</si>
  <si>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</si>
  <si>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</si>
  <si>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</si>
  <si>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</si>
  <si>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</si>
  <si>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</si>
  <si>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</si>
  <si>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</si>
  <si>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</si>
  <si>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</si>
  <si>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</si>
  <si>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</si>
  <si>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</si>
  <si>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</si>
  <si>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</si>
  <si>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</si>
  <si>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</si>
  <si>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</si>
  <si>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</si>
  <si>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</si>
  <si>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</si>
  <si>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</si>
  <si>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</si>
  <si>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</si>
  <si>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</si>
  <si>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</si>
  <si>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</si>
  <si>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</si>
  <si>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</si>
  <si>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</si>
  <si>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</si>
  <si>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</si>
  <si>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</si>
  <si>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</si>
  <si>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</si>
  <si>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</si>
  <si>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</si>
  <si>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</si>
  <si>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</si>
  <si>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</si>
  <si>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</si>
  <si>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</si>
  <si>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</si>
  <si>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</si>
  <si>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</si>
  <si>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</si>
  <si>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</si>
  <si>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</si>
  <si>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</si>
  <si>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</si>
  <si>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</si>
  <si>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</si>
  <si>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</si>
  <si>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</si>
  <si>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</si>
  <si>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</si>
  <si>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</si>
  <si>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</si>
  <si>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</si>
  <si>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</si>
  <si>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</si>
  <si>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</si>
  <si>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</si>
  <si>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</si>
  <si>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</si>
  <si>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</si>
  <si>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</si>
  <si>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</si>
  <si>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</si>
  <si>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</si>
  <si>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</si>
  <si>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</si>
  <si>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</si>
  <si>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</si>
  <si>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</si>
  <si>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</si>
  <si>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</si>
  <si>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</si>
  <si>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</si>
  <si>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</si>
  <si>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</si>
  <si>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</si>
  <si>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</si>
  <si>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</si>
  <si>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</si>
  <si>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</si>
  <si>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</si>
  <si>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</si>
  <si>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</si>
  <si>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</si>
  <si>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</si>
  <si>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</si>
  <si>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</si>
  <si>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</si>
  <si>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</si>
  <si>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</si>
  <si>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</si>
  <si>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</si>
  <si>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</si>
  <si>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</si>
  <si>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</si>
  <si>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</si>
  <si>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</si>
  <si>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</si>
  <si>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</si>
  <si>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</si>
  <si>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</si>
  <si>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</si>
  <si>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</si>
  <si>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</si>
  <si>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</si>
  <si>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</si>
  <si>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</si>
  <si>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</si>
  <si>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</si>
  <si>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</si>
  <si>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</si>
  <si>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</si>
  <si>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</si>
  <si>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</si>
  <si>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</si>
  <si>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</si>
  <si>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</si>
  <si>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</si>
  <si>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</si>
  <si>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</si>
  <si>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</si>
  <si>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</si>
  <si>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</si>
  <si>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</si>
  <si>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</si>
  <si>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</si>
  <si>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</si>
  <si>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</si>
  <si>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</si>
  <si>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</si>
  <si>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</si>
  <si>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</si>
  <si>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</si>
  <si>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</si>
  <si>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</si>
  <si>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</si>
  <si>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</si>
  <si>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</si>
  <si>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</si>
  <si>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</si>
  <si>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</si>
  <si>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</si>
  <si>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</si>
  <si>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</si>
  <si>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</si>
  <si>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</si>
  <si>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</si>
  <si>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</si>
  <si>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</si>
  <si>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</si>
  <si>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</si>
  <si>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</si>
  <si>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</si>
  <si>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</si>
  <si>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</si>
  <si>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</si>
  <si>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</si>
  <si>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</si>
  <si>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</si>
  <si>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</si>
  <si>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</si>
  <si>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</si>
  <si>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</si>
  <si>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</si>
  <si>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</si>
  <si>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</si>
  <si>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</si>
  <si>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</si>
  <si>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</si>
  <si>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</si>
  <si>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</si>
  <si>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</si>
  <si>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</si>
  <si>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</si>
  <si>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</si>
  <si>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</si>
  <si>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</si>
  <si>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</si>
  <si>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</si>
  <si>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</si>
  <si>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</si>
  <si>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</si>
  <si>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</si>
  <si>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</si>
  <si>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</si>
  <si>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</si>
  <si>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</si>
  <si>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</si>
  <si>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</si>
  <si>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</si>
  <si>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</si>
  <si>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</si>
  <si>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</si>
  <si>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</si>
  <si>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</si>
  <si>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</si>
  <si>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</si>
  <si>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</si>
  <si>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</si>
  <si>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</si>
  <si>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</si>
  <si>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</si>
  <si>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</si>
  <si>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</si>
  <si>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</si>
  <si>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</si>
  <si>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</si>
  <si>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</si>
  <si>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</si>
  <si>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</si>
  <si>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</si>
  <si>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</si>
  <si>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</si>
  <si>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</si>
  <si>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</si>
  <si>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</si>
  <si>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</si>
  <si>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</si>
  <si>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</si>
  <si>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</si>
  <si>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</si>
  <si>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</si>
  <si>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</si>
  <si>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</si>
  <si>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</si>
  <si>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</si>
  <si>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</si>
  <si>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</si>
  <si>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</si>
  <si>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</si>
  <si>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</si>
  <si>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</si>
  <si>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</si>
  <si>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</si>
  <si>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</si>
  <si>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</si>
  <si>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</si>
  <si>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</si>
  <si>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</si>
  <si>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</si>
  <si>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</si>
  <si>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</si>
  <si>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</si>
  <si>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</si>
  <si>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</si>
  <si>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</si>
  <si>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</si>
  <si>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</si>
  <si>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</si>
  <si>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</si>
  <si>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</si>
  <si>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</si>
  <si>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</si>
  <si>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</si>
  <si>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</si>
  <si>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</si>
  <si>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</si>
  <si>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</si>
  <si>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</si>
  <si>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</si>
  <si>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</si>
  <si>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</si>
  <si>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</si>
  <si>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</si>
  <si>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</si>
  <si>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</si>
  <si>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</si>
  <si>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</si>
  <si>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</si>
  <si>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</si>
  <si>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</si>
  <si>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</si>
  <si>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</si>
  <si>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</si>
  <si>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</si>
  <si>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</si>
  <si>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</si>
  <si>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</si>
  <si>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</si>
  <si>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</si>
  <si>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</si>
  <si>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</si>
  <si>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</si>
  <si>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</si>
  <si>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</si>
  <si>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</si>
  <si>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</si>
  <si>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</si>
  <si>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</si>
  <si>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</si>
  <si>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</si>
  <si>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</si>
  <si>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</si>
  <si>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</si>
  <si>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</si>
  <si>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</si>
  <si>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</si>
  <si>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</si>
  <si>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</si>
  <si>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</si>
  <si>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</si>
  <si>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</si>
  <si>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</si>
  <si>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</si>
  <si>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</si>
  <si>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</si>
  <si>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</si>
  <si>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</si>
  <si>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</si>
  <si>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</si>
  <si>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</si>
  <si>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</si>
  <si>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</si>
  <si>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</si>
  <si>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</si>
  <si>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</si>
  <si>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</si>
  <si>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</si>
  <si>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</si>
  <si>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</si>
  <si>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</si>
  <si>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</si>
  <si>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</si>
  <si>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</si>
  <si>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</si>
  <si>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</si>
  <si>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</si>
  <si>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</si>
  <si>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</si>
  <si>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</si>
  <si>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</si>
  <si>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</si>
  <si>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</si>
  <si>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</si>
  <si>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</si>
  <si>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</si>
  <si>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</si>
  <si>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</si>
  <si>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</si>
  <si>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</si>
  <si>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</si>
  <si>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</si>
  <si>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</si>
  <si>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</si>
  <si>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</si>
  <si>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</si>
  <si>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</si>
  <si>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</si>
  <si>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</si>
  <si>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</si>
  <si>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</si>
  <si>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</si>
  <si>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</si>
  <si>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</si>
  <si>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</si>
  <si>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</si>
  <si>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</si>
  <si>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</si>
  <si>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</si>
  <si>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</si>
  <si>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</si>
  <si>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</si>
  <si>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</si>
  <si>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</si>
  <si>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</si>
  <si>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</si>
  <si>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</si>
  <si>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</si>
  <si>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</si>
  <si>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</si>
  <si>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</si>
  <si>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</si>
  <si>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</si>
  <si>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</si>
  <si>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</si>
  <si>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</si>
  <si>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</si>
  <si>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</si>
  <si>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</si>
  <si>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</si>
  <si>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</si>
  <si>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</si>
  <si>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</si>
  <si>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</si>
  <si>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</si>
  <si>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</si>
  <si>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</si>
  <si>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</si>
  <si>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</si>
  <si>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</si>
  <si>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</si>
  <si>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</si>
  <si>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</si>
  <si>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</si>
  <si>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</si>
  <si>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</si>
  <si>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</si>
  <si>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</si>
  <si>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</si>
  <si>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</si>
  <si>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</si>
  <si>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</si>
  <si>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</si>
  <si>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</si>
  <si>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</si>
  <si>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</si>
  <si>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</si>
  <si>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</si>
  <si>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</si>
  <si>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</si>
  <si>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</si>
  <si>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</si>
  <si>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</si>
  <si>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</si>
  <si>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</si>
  <si>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</si>
  <si>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</si>
  <si>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</si>
  <si>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</si>
  <si>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</si>
  <si>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</si>
  <si>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</si>
  <si>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</si>
  <si>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</si>
  <si>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</si>
  <si>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</si>
  <si>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</si>
  <si>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</si>
  <si>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</si>
  <si>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</si>
  <si>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</si>
  <si>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</si>
  <si>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</si>
  <si>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</si>
  <si>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</si>
  <si>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</si>
  <si>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</si>
  <si>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</si>
  <si>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</si>
  <si>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</si>
  <si>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</si>
  <si>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</si>
  <si>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</si>
  <si>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</si>
  <si>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</si>
  <si>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</si>
  <si>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</si>
  <si>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</si>
  <si>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</si>
  <si>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</si>
  <si>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</si>
  <si>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</si>
  <si>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</si>
  <si>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</si>
  <si>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</si>
  <si>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</si>
  <si>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</si>
  <si>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</si>
  <si>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</si>
  <si>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</si>
  <si>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</si>
  <si>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</si>
  <si>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</si>
  <si>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</si>
  <si>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</si>
  <si>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</si>
  <si>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</si>
  <si>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</si>
  <si>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</si>
  <si>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</si>
  <si>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</si>
  <si>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</si>
  <si>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</si>
  <si>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</si>
  <si>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</si>
  <si>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</si>
  <si>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</si>
  <si>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</si>
  <si>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</si>
  <si>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</si>
  <si>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</si>
  <si>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</si>
  <si>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</si>
  <si>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</si>
  <si>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</si>
  <si>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</si>
  <si>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</si>
  <si>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</si>
  <si>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</si>
  <si>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</si>
  <si>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</si>
  <si>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</si>
  <si>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</si>
  <si>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</si>
  <si>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</si>
  <si>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</si>
  <si>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</si>
  <si>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</si>
  <si>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</si>
  <si>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</si>
  <si>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</si>
  <si>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</si>
  <si>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</si>
  <si>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</si>
  <si>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</si>
  <si>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</si>
  <si>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</si>
  <si>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</si>
  <si>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</si>
  <si>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</si>
  <si>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</si>
  <si>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</si>
  <si>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</si>
  <si>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</si>
  <si>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</si>
  <si>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</si>
  <si>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</si>
  <si>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</si>
  <si>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</si>
  <si>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</si>
  <si>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</si>
  <si>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</si>
  <si>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</si>
  <si>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</si>
  <si>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</si>
  <si>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</si>
  <si>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</si>
  <si>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</si>
  <si>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</si>
  <si>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</si>
  <si>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</si>
  <si>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</si>
  <si>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</si>
  <si>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</si>
  <si>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</si>
  <si>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</si>
  <si>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</si>
  <si>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</si>
  <si>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</si>
  <si>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</si>
  <si>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</si>
  <si>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</si>
  <si>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</si>
  <si>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</si>
  <si>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</si>
  <si>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</si>
  <si>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</si>
  <si>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</si>
  <si>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</si>
  <si>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</si>
  <si>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</si>
  <si>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</si>
  <si>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</si>
  <si>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</si>
  <si>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</si>
  <si>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</si>
  <si>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</si>
  <si>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</si>
  <si>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</si>
  <si>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</si>
  <si>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</si>
  <si>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</si>
  <si>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</si>
  <si>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</si>
  <si>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</si>
  <si>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</si>
  <si>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</si>
  <si>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</si>
  <si>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</si>
  <si>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</si>
  <si>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</si>
  <si>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</si>
  <si>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</si>
  <si>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</si>
  <si>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</si>
  <si>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</si>
  <si>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</si>
  <si>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</si>
  <si>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</si>
  <si>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</si>
  <si>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</si>
  <si>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</si>
  <si>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</si>
  <si>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</si>
  <si>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</si>
  <si>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</si>
  <si>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</si>
  <si>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</si>
  <si>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</si>
  <si>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</si>
  <si>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</si>
  <si>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</si>
  <si>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</si>
  <si>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</si>
  <si>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</si>
  <si>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</si>
  <si>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</si>
  <si>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</si>
  <si>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</si>
  <si>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</si>
  <si>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</si>
  <si>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</si>
  <si>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</si>
  <si>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</si>
  <si>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</si>
  <si>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</si>
  <si>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</si>
  <si>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</si>
  <si>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</si>
  <si>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</si>
  <si>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</si>
  <si>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</si>
  <si>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</si>
  <si>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</si>
  <si>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</si>
  <si>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</si>
  <si>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</si>
  <si>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</si>
  <si>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</si>
  <si>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</si>
  <si>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</si>
  <si>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</si>
  <si>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</si>
  <si>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</si>
  <si>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</si>
  <si>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</si>
  <si>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</si>
  <si>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</si>
  <si>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</si>
  <si>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</si>
  <si>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</si>
  <si>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</si>
  <si>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</si>
  <si>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</si>
  <si>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</si>
  <si>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</si>
  <si>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</si>
  <si>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</si>
  <si>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</si>
  <si>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</si>
  <si>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</si>
  <si>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</si>
  <si>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</si>
  <si>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</si>
  <si>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</si>
  <si>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</si>
  <si>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</si>
  <si>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</si>
  <si>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</si>
  <si>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</si>
  <si>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</si>
  <si>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</si>
  <si>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</si>
  <si>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</si>
  <si>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</si>
  <si>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</si>
  <si>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</si>
  <si>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</si>
  <si>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</si>
  <si>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</si>
  <si>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</si>
  <si>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</si>
  <si>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</si>
  <si>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</si>
  <si>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</si>
  <si>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</si>
  <si>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</si>
  <si>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</si>
  <si>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</si>
  <si>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</si>
  <si>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</si>
  <si>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</si>
  <si>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</si>
  <si>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</si>
  <si>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</si>
  <si>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</si>
  <si>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</si>
  <si>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</si>
  <si>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</si>
  <si>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</si>
  <si>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</si>
  <si>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</si>
  <si>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</si>
  <si>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</si>
  <si>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</si>
  <si>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</si>
  <si>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</si>
  <si>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</si>
  <si>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</si>
  <si>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</si>
  <si>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</si>
  <si>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</si>
  <si>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</si>
  <si>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</si>
  <si>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</si>
  <si>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</si>
  <si>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</si>
  <si>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</si>
  <si>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</si>
  <si>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</si>
  <si>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</si>
  <si>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</si>
  <si>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</si>
  <si>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</si>
  <si>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</si>
  <si>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</si>
  <si>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</si>
  <si>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</si>
  <si>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</si>
  <si>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</si>
  <si>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</si>
  <si>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</si>
  <si>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</si>
  <si>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</si>
  <si>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</si>
  <si>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</si>
  <si>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</si>
  <si>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</si>
  <si>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</si>
  <si>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</si>
  <si>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</si>
  <si>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</si>
  <si>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</si>
  <si>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</si>
  <si>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</si>
  <si>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</si>
  <si>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</si>
  <si>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</si>
  <si>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</si>
  <si>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</si>
  <si>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</si>
  <si>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</si>
  <si>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</si>
  <si>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</si>
  <si>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</si>
  <si>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</si>
  <si>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</si>
  <si>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</si>
  <si>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</si>
  <si>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</si>
  <si>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</si>
  <si>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</si>
  <si>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</si>
  <si>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</si>
  <si>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</si>
  <si>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</si>
  <si>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</si>
  <si>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</si>
  <si>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</si>
  <si>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</si>
  <si>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</si>
  <si>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</si>
  <si>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</si>
  <si>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</si>
  <si>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</si>
  <si>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</si>
  <si>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</si>
  <si>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</si>
  <si>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</si>
  <si>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</si>
  <si>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</si>
  <si>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</si>
  <si>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</si>
  <si>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</si>
  <si>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</si>
  <si>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</si>
  <si>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</si>
  <si>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</si>
  <si>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</si>
  <si>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</si>
  <si>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</si>
  <si>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</si>
  <si>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</si>
  <si>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</si>
  <si>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</si>
  <si>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</si>
  <si>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</si>
  <si>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</si>
  <si>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</si>
  <si>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</si>
  <si>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</si>
  <si>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</si>
  <si>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</si>
  <si>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</si>
  <si>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</si>
  <si>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</si>
  <si>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</si>
  <si>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</si>
  <si>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</si>
  <si>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</si>
  <si>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</si>
  <si>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</si>
  <si>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</si>
  <si>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</si>
  <si>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</si>
  <si>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</si>
  <si>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</si>
  <si>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</si>
  <si>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</si>
  <si>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</si>
  <si>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</si>
  <si>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</si>
  <si>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</si>
  <si>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</si>
  <si>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</si>
  <si>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</si>
  <si>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</si>
  <si>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</si>
  <si>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</si>
  <si>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</si>
  <si>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</si>
  <si>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</si>
  <si>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</si>
  <si>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</si>
  <si>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</si>
  <si>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</si>
  <si>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</si>
  <si>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</si>
  <si>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</si>
  <si>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</si>
  <si>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</si>
  <si>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</si>
  <si>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</si>
  <si>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</si>
  <si>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</si>
  <si>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</si>
  <si>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</si>
  <si>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</si>
  <si>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</si>
  <si>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</si>
  <si>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</si>
  <si>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</si>
  <si>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</si>
  <si>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</si>
  <si>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</si>
  <si>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</si>
  <si>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</si>
  <si>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</si>
  <si>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</si>
  <si>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</si>
  <si>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</si>
  <si>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</si>
  <si>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</si>
  <si>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</si>
  <si>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</si>
  <si>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</si>
  <si>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</si>
  <si>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</si>
  <si>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</si>
  <si>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</si>
  <si>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</si>
  <si>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</si>
  <si>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</si>
  <si>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</si>
  <si>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</si>
  <si>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</si>
  <si>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</si>
  <si>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</si>
  <si>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</si>
  <si>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</si>
  <si>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</si>
  <si>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</si>
  <si>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</si>
  <si>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</si>
  <si>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</si>
  <si>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</si>
  <si>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</si>
  <si>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</si>
  <si>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</si>
  <si>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</si>
  <si>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</si>
  <si>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</si>
  <si>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</si>
  <si>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</si>
  <si>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</si>
  <si>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</si>
  <si>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</si>
  <si>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</si>
  <si>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</si>
  <si>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</si>
  <si>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</si>
  <si>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</si>
  <si>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</si>
  <si>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</si>
  <si>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</si>
  <si>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</si>
  <si>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</si>
  <si>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</si>
  <si>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</si>
  <si>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</si>
  <si>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</si>
  <si>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</si>
  <si>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</si>
  <si>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</si>
  <si>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</si>
  <si>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</si>
  <si>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</si>
  <si>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</si>
  <si>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</si>
  <si>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</si>
  <si>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</si>
  <si>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</si>
  <si>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</si>
  <si>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</si>
  <si>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</si>
  <si>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</si>
  <si>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</si>
  <si>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</si>
  <si>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</si>
  <si>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</si>
  <si>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</si>
  <si>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</si>
  <si>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</si>
  <si>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</si>
  <si>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</si>
  <si>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</si>
  <si>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</si>
  <si>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</si>
  <si>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</si>
  <si>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</si>
  <si>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</si>
  <si>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</si>
  <si>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</si>
  <si>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</si>
  <si>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</si>
  <si>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</si>
  <si>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</si>
  <si>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</si>
  <si>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</si>
  <si>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</si>
  <si>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</si>
  <si>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</si>
  <si>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</si>
  <si>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</si>
  <si>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</si>
  <si>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</si>
  <si>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</si>
  <si>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</si>
  <si>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</si>
  <si>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</si>
  <si>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</si>
  <si>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</si>
  <si>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</si>
  <si>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</si>
  <si>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</si>
  <si>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</si>
  <si>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</si>
  <si>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</si>
  <si>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</si>
  <si>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</si>
  <si>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</si>
  <si>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</si>
  <si>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</si>
  <si>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</si>
  <si>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</si>
  <si>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</si>
  <si>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</si>
  <si>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</si>
  <si>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</si>
  <si>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</si>
  <si>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</si>
  <si>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</si>
  <si>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</si>
  <si>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</si>
  <si>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</si>
  <si>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</si>
  <si>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</si>
  <si>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</si>
  <si>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</si>
  <si>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</si>
  <si>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</si>
  <si>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</si>
  <si>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</si>
  <si>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</si>
  <si>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</si>
  <si>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</si>
  <si>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</si>
  <si>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</si>
  <si>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</si>
  <si>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</si>
  <si>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</si>
  <si>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</si>
  <si>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</si>
  <si>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</si>
  <si>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</si>
  <si>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</si>
  <si>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</si>
  <si>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</si>
  <si>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</si>
  <si>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</si>
  <si>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</si>
  <si>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</si>
  <si>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</si>
  <si>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</si>
  <si>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</si>
  <si>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</si>
  <si>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</si>
  <si>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</si>
  <si>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</si>
  <si>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</si>
  <si>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</si>
  <si>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</si>
  <si>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</si>
  <si>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</si>
  <si>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</si>
  <si>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</si>
  <si>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</si>
  <si>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</si>
  <si>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</si>
  <si>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</si>
  <si>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</si>
  <si>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</si>
  <si>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</si>
  <si>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</si>
  <si>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</si>
  <si>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</si>
  <si>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</si>
  <si>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</si>
  <si>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</si>
  <si>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</si>
  <si>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</si>
  <si>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</si>
  <si>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</si>
  <si>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</si>
  <si>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</si>
  <si>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</si>
  <si>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</si>
  <si>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</si>
  <si>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</si>
  <si>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</si>
  <si>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</si>
  <si>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</si>
  <si>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</si>
  <si>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</si>
  <si>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</si>
  <si>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</si>
  <si>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</si>
  <si>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</si>
  <si>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</si>
  <si>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</si>
  <si>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</si>
  <si>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</si>
  <si>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</si>
  <si>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</si>
  <si>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</si>
  <si>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</si>
  <si>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</si>
  <si>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</si>
  <si>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</si>
  <si>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</si>
  <si>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</si>
  <si>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</si>
  <si>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</si>
  <si>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</si>
  <si>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</si>
  <si>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</si>
  <si>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</si>
  <si>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</si>
  <si>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</si>
  <si>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</si>
  <si>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</si>
  <si>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</si>
  <si>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</si>
  <si>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</si>
  <si>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</si>
  <si>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</si>
  <si>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</si>
  <si>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</si>
  <si>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</si>
  <si>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</si>
  <si>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</si>
  <si>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</si>
  <si>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</si>
  <si>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</si>
  <si>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</si>
  <si>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</si>
  <si>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</si>
  <si>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</si>
  <si>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</si>
  <si>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</si>
  <si>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</si>
  <si>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</si>
  <si>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</si>
  <si>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</si>
  <si>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</si>
  <si>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</si>
  <si>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</si>
  <si>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</si>
  <si>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</si>
  <si>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</si>
  <si>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</si>
  <si>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</si>
  <si>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</si>
  <si>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</si>
  <si>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</si>
  <si>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</si>
  <si>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</si>
  <si>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</si>
  <si>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</si>
  <si>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</si>
  <si>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</si>
  <si>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</si>
  <si>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</si>
  <si>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</si>
  <si>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</si>
  <si>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</si>
  <si>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</si>
  <si>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</si>
  <si>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</si>
  <si>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</si>
  <si>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</si>
  <si>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</si>
  <si>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</si>
  <si>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</si>
  <si>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</si>
  <si>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</si>
  <si>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</si>
  <si>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</si>
  <si>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</si>
  <si>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</si>
  <si>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</si>
  <si>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</si>
  <si>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</si>
  <si>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</si>
  <si>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</si>
  <si>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</si>
  <si>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</si>
  <si>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</si>
  <si>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</si>
  <si>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</si>
  <si>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</si>
  <si>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</si>
  <si>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</si>
  <si>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</si>
  <si>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</si>
  <si>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</si>
  <si>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</si>
  <si>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</si>
  <si>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</si>
  <si>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</si>
  <si>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</si>
  <si>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</si>
  <si>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</si>
  <si>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</si>
  <si>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</si>
  <si>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</si>
  <si>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</si>
  <si>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</si>
  <si>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</si>
  <si>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</si>
  <si>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</si>
  <si>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</si>
  <si>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</si>
  <si>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</si>
  <si>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</si>
  <si>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</si>
  <si>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</si>
  <si>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</si>
  <si>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</si>
  <si>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</si>
  <si>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</si>
  <si>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</si>
  <si>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</si>
  <si>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</si>
  <si>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</si>
  <si>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</si>
  <si>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</si>
  <si>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</si>
  <si>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</si>
  <si>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</si>
  <si>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</si>
  <si>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</si>
  <si>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</si>
  <si>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</si>
  <si>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</si>
  <si>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</si>
  <si>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</si>
  <si>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</si>
  <si>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</si>
  <si>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</si>
  <si>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</si>
  <si>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</si>
  <si>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</si>
  <si>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</si>
  <si>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</si>
  <si>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</si>
  <si>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</si>
  <si>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</si>
  <si>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</si>
  <si>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</si>
  <si>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</si>
  <si>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</si>
  <si>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</si>
  <si>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</si>
  <si>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</si>
  <si>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</si>
  <si>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</si>
  <si>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</si>
  <si>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</si>
  <si>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</si>
  <si>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</si>
  <si>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</si>
  <si>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</si>
  <si>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</si>
  <si>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</si>
  <si>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</si>
  <si>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</si>
  <si>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</si>
  <si>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</si>
  <si>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</si>
  <si>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</si>
  <si>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</si>
  <si>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</si>
  <si>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</si>
  <si>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</si>
  <si>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</si>
  <si>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</si>
  <si>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</si>
  <si>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</si>
  <si>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</si>
  <si>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</si>
  <si>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</si>
  <si>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</si>
  <si>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</si>
  <si>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</si>
  <si>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</si>
  <si>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</si>
  <si>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</si>
  <si>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</si>
  <si>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</si>
  <si>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</si>
  <si>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</si>
  <si>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</si>
  <si>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</si>
  <si>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</si>
  <si>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</si>
  <si>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</si>
  <si>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</si>
  <si>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</si>
  <si>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</si>
  <si>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</si>
  <si>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</si>
  <si>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</si>
  <si>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</si>
  <si>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</si>
  <si>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</si>
  <si>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</si>
  <si>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</si>
  <si>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</si>
  <si>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</si>
  <si>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</si>
  <si>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</si>
  <si>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</si>
  <si>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</si>
  <si>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</si>
  <si>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</si>
  <si>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</si>
  <si>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</si>
  <si>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</si>
  <si>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</si>
  <si>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</si>
  <si>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</si>
  <si>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</si>
  <si>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</si>
  <si>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</si>
  <si>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</si>
  <si>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</si>
  <si>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</si>
  <si>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</si>
  <si>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</si>
  <si>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</si>
  <si>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</si>
  <si>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</si>
  <si>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</si>
  <si>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</si>
  <si>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</si>
  <si>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</si>
  <si>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</si>
  <si>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</si>
  <si>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</si>
  <si>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</si>
  <si>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</si>
  <si>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</si>
  <si>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</si>
  <si>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</si>
  <si>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</si>
  <si>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</si>
  <si>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</si>
  <si>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</si>
  <si>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</si>
  <si>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</si>
  <si>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</si>
  <si>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</si>
  <si>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</si>
  <si>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</si>
  <si>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</si>
  <si>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</si>
  <si>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</si>
  <si>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</si>
  <si>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</si>
  <si>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</si>
  <si>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</si>
  <si>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</si>
  <si>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</si>
  <si>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</si>
  <si>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</si>
  <si>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</si>
  <si>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</si>
  <si>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</si>
  <si>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</si>
  <si>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</si>
  <si>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</si>
  <si>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</si>
  <si>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</si>
  <si>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</si>
  <si>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</si>
  <si>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</si>
  <si>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</si>
  <si>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</si>
  <si>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</si>
  <si>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</si>
  <si>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</si>
  <si>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</si>
  <si>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</si>
  <si>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</si>
  <si>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</si>
  <si>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</si>
  <si>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</si>
  <si>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</si>
  <si>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</si>
  <si>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</si>
  <si>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</si>
  <si>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</si>
  <si>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</si>
  <si>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</si>
  <si>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</si>
  <si>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</si>
  <si>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</si>
  <si>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</si>
  <si>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</si>
  <si>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</si>
  <si>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</si>
  <si>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</si>
  <si>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</si>
  <si>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</si>
  <si>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</si>
  <si>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</si>
  <si>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</si>
  <si>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</si>
  <si>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</si>
  <si>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</si>
  <si>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</si>
  <si>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</si>
  <si>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</si>
  <si>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</si>
  <si>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</si>
  <si>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</si>
  <si>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</si>
  <si>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</si>
  <si>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</si>
  <si>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</si>
  <si>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</si>
  <si>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</si>
  <si>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</si>
  <si>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</si>
  <si>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</si>
  <si>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</si>
  <si>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</si>
  <si>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</si>
  <si>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</si>
  <si>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</si>
  <si>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</si>
  <si>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</si>
  <si>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</si>
  <si>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</si>
  <si>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</si>
  <si>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</si>
  <si>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</si>
  <si>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</si>
  <si>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</si>
  <si>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</si>
  <si>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</si>
  <si>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</si>
  <si>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</si>
  <si>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</si>
  <si>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</si>
  <si>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</si>
  <si>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</si>
  <si>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</si>
  <si>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</si>
  <si>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</si>
  <si>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</si>
  <si>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</si>
  <si>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</si>
  <si>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</si>
  <si>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</si>
  <si>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</si>
  <si>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</si>
  <si>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</si>
  <si>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</si>
  <si>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</si>
  <si>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</si>
  <si>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</si>
  <si>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</si>
  <si>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</si>
  <si>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</si>
  <si>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</si>
  <si>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</si>
  <si>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</si>
  <si>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</si>
  <si>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</si>
  <si>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</si>
  <si>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</si>
  <si>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</si>
  <si>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</si>
  <si>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</si>
  <si>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</si>
  <si>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</si>
  <si>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</si>
  <si>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</si>
  <si>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</si>
  <si>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</si>
  <si>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</si>
  <si>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</si>
  <si>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</si>
  <si>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</si>
  <si>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</si>
  <si>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</si>
  <si>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</si>
  <si>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</si>
  <si>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</si>
  <si>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</si>
  <si>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</si>
  <si>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</si>
  <si>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</si>
  <si>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</si>
  <si>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</si>
  <si>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</si>
  <si>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</si>
  <si>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</si>
  <si>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</si>
  <si>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</si>
  <si>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</si>
  <si>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</si>
  <si>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</si>
  <si>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</si>
  <si>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</si>
  <si>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</si>
  <si>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</si>
  <si>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</si>
  <si>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</si>
  <si>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</si>
  <si>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</si>
  <si>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</si>
  <si>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</si>
  <si>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</si>
  <si>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</si>
  <si>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</si>
  <si>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</si>
  <si>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</si>
  <si>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</si>
  <si>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</si>
  <si>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</si>
  <si>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</si>
  <si>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</si>
  <si>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</si>
  <si>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</si>
  <si>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</si>
  <si>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</si>
  <si>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</si>
  <si>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</si>
  <si>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</si>
  <si>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</si>
  <si>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</si>
  <si>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</si>
  <si>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</si>
  <si>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</si>
  <si>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</si>
  <si>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</si>
  <si>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</si>
  <si>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</si>
  <si>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</si>
  <si>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</si>
  <si>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</si>
  <si>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</si>
  <si>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</si>
  <si>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</si>
  <si>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</si>
  <si>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</si>
  <si>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</si>
  <si>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</si>
  <si>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</si>
  <si>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</si>
  <si>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</si>
  <si>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</si>
  <si>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</si>
  <si>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</si>
  <si>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</si>
  <si>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</si>
  <si>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</si>
  <si>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</si>
  <si>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</si>
  <si>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</si>
  <si>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</si>
  <si>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</si>
  <si>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</si>
  <si>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</si>
  <si>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</si>
  <si>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</si>
  <si>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</si>
  <si>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</si>
  <si>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</si>
  <si>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</si>
  <si>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</si>
  <si>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</si>
  <si>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</si>
  <si>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</si>
  <si>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</si>
  <si>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</si>
  <si>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</si>
  <si>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</si>
  <si>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</si>
  <si>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</si>
  <si>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</si>
  <si>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</si>
  <si>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</si>
  <si>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</si>
  <si>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</si>
  <si>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</si>
  <si>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</si>
  <si>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</si>
  <si>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</si>
  <si>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</si>
  <si>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</si>
  <si>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</si>
  <si>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</si>
  <si>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</si>
  <si>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</si>
  <si>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</si>
  <si>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</si>
  <si>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</si>
  <si>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</si>
  <si>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</si>
  <si>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</si>
  <si>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</si>
  <si>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</si>
  <si>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</si>
  <si>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</si>
  <si>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</si>
  <si>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</si>
  <si>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</si>
  <si>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</si>
  <si>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</si>
  <si>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</si>
  <si>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</si>
  <si>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</si>
  <si>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</si>
  <si>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</si>
  <si>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</si>
  <si>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</si>
  <si>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</si>
  <si>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</si>
  <si>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</si>
  <si>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</si>
  <si>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</si>
  <si>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</si>
  <si>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</si>
  <si>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</si>
  <si>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</si>
  <si>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</si>
  <si>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</si>
  <si>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</si>
  <si>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</si>
  <si>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</si>
  <si>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</si>
  <si>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</si>
  <si>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</si>
  <si>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</si>
  <si>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</si>
  <si>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</si>
  <si>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</si>
  <si>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</si>
  <si>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</si>
  <si>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</si>
  <si>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</si>
  <si>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</si>
  <si>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</si>
  <si>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</si>
  <si>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</si>
  <si>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</si>
  <si>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</si>
  <si>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</si>
  <si>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</si>
  <si>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</si>
  <si>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</si>
  <si>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</si>
  <si>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</si>
  <si>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</si>
  <si>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</si>
  <si>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</si>
  <si>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</si>
  <si>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</si>
  <si>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</si>
  <si>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</si>
  <si>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</si>
  <si>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</si>
  <si>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</si>
  <si>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</si>
  <si>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</si>
  <si>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</si>
  <si>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</si>
  <si>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</si>
  <si>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</si>
  <si>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</si>
  <si>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</si>
  <si>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</si>
  <si>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</si>
  <si>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</si>
  <si>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</si>
  <si>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</si>
  <si>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</si>
  <si>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</si>
  <si>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</si>
  <si>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</si>
  <si>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</si>
  <si>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</si>
  <si>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</si>
  <si>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</si>
  <si>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</si>
  <si>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</si>
  <si>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</si>
  <si>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</si>
  <si>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</si>
  <si>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</si>
  <si>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</si>
  <si>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</si>
  <si>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</si>
  <si>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</si>
  <si>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</si>
  <si>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</si>
  <si>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</si>
  <si>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</si>
  <si>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</si>
  <si>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</si>
  <si>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</si>
  <si>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</si>
  <si>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</si>
  <si>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</si>
  <si>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</si>
  <si>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</si>
  <si>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</si>
  <si>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</si>
  <si>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</si>
  <si>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</si>
  <si>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</si>
  <si>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</si>
  <si>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</si>
  <si>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</si>
  <si>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</si>
  <si>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</si>
  <si>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</si>
  <si>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</si>
  <si>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</si>
  <si>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</si>
  <si>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</si>
  <si>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</si>
  <si>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</si>
  <si>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</si>
  <si>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</si>
  <si>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</si>
  <si>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</si>
  <si>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</si>
  <si>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</si>
  <si>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</si>
  <si>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</si>
  <si>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</si>
  <si>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</si>
  <si>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</si>
  <si>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</si>
  <si>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</si>
  <si>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</si>
  <si>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</si>
  <si>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</si>
  <si>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</si>
  <si>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</si>
  <si>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</si>
  <si>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</si>
  <si>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</si>
  <si>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</si>
  <si>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</si>
  <si>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</si>
  <si>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</si>
  <si>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</si>
  <si>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</si>
  <si>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</si>
  <si>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</si>
  <si>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</si>
  <si>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</si>
  <si>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</si>
  <si>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</si>
  <si>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</si>
  <si>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</si>
  <si>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</si>
  <si>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</si>
  <si>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</si>
  <si>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</si>
  <si>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</si>
  <si>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</si>
  <si>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</si>
  <si>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</si>
  <si>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</si>
  <si>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</si>
  <si>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</si>
  <si>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</si>
  <si>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</si>
  <si>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</si>
  <si>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</si>
  <si>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</si>
  <si>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</si>
  <si>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</si>
  <si>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</si>
  <si>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</si>
  <si>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</si>
  <si>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</si>
  <si>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</si>
  <si>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</si>
  <si>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</si>
  <si>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</si>
  <si>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</si>
  <si>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</si>
  <si>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</si>
  <si>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</si>
  <si>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</si>
  <si>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</si>
  <si>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</si>
  <si>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</si>
  <si>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</si>
  <si>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</si>
  <si>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</si>
  <si>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</si>
  <si>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</si>
  <si>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</si>
  <si>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</si>
  <si>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</si>
  <si>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</si>
  <si>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</si>
  <si>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</si>
  <si>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</si>
  <si>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</si>
  <si>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</si>
  <si>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</si>
  <si>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</si>
  <si>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</si>
  <si>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</si>
  <si>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</si>
  <si>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</si>
  <si>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</si>
  <si>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</si>
  <si>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</si>
  <si>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</si>
  <si>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</si>
  <si>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</si>
  <si>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</si>
  <si>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</si>
  <si>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</si>
  <si>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</si>
  <si>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</si>
  <si>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</si>
  <si>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</si>
  <si>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</si>
  <si>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</si>
  <si>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</si>
  <si>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</si>
  <si>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</si>
  <si>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</si>
  <si>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</si>
  <si>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</si>
  <si>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</si>
  <si>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</si>
  <si>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</si>
  <si>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</si>
  <si>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</si>
  <si>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</si>
  <si>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</si>
  <si>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</si>
  <si>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</si>
  <si>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</si>
  <si>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</si>
  <si>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</si>
  <si>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</si>
  <si>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</si>
  <si>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</si>
  <si>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</si>
  <si>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</si>
  <si>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</si>
  <si>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</si>
  <si>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</si>
  <si>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</si>
  <si>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</si>
  <si>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</si>
  <si>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</si>
  <si>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</si>
  <si>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</si>
  <si>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</si>
  <si>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</si>
  <si>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</si>
  <si>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</si>
  <si>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</si>
  <si>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</si>
  <si>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</si>
  <si>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</si>
  <si>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</si>
  <si>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</si>
  <si>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</si>
  <si>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</si>
  <si>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</si>
  <si>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</si>
  <si>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</si>
  <si>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</si>
  <si>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</si>
  <si>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</si>
  <si>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</si>
  <si>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</si>
  <si>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</si>
  <si>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</si>
  <si>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</si>
  <si>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</si>
  <si>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</si>
  <si>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</si>
  <si>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</si>
  <si>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</si>
  <si>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</si>
  <si>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</si>
  <si>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</si>
  <si>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</si>
  <si>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</si>
  <si>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</si>
  <si>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</si>
  <si>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</si>
  <si>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</si>
  <si>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</si>
  <si>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</si>
  <si>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</si>
  <si>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</si>
  <si>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</si>
  <si>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</si>
  <si>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</si>
  <si>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</si>
  <si>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</si>
  <si>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</si>
  <si>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</si>
  <si>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</si>
  <si>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</si>
  <si>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</si>
  <si>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</si>
  <si>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</si>
  <si>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</si>
  <si>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</si>
  <si>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</si>
  <si>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</si>
  <si>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</si>
  <si>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</si>
  <si>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</si>
  <si>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</si>
  <si>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</si>
  <si>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</si>
  <si>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</si>
  <si>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</si>
  <si>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</si>
  <si>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</si>
  <si>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</si>
  <si>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</si>
  <si>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</si>
  <si>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</si>
  <si>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</si>
  <si>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</si>
  <si>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</si>
  <si>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</si>
  <si>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</si>
  <si>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</si>
  <si>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</si>
  <si>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</si>
  <si>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</si>
  <si>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</si>
  <si>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</si>
  <si>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</si>
  <si>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</si>
  <si>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</si>
  <si>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</si>
  <si>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</si>
  <si>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</si>
  <si>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</si>
  <si>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</si>
  <si>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</si>
  <si>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</si>
  <si>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</si>
  <si>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</si>
  <si>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</si>
  <si>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</si>
  <si>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</si>
  <si>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</si>
  <si>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</si>
  <si>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</si>
  <si>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</si>
  <si>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</si>
  <si>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</si>
  <si>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</si>
  <si>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</si>
  <si>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</si>
  <si>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</si>
  <si>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</si>
  <si>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</si>
  <si>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</si>
  <si>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</si>
  <si>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</si>
  <si>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</si>
  <si>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</si>
  <si>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</si>
  <si>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</si>
  <si>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</si>
  <si>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</si>
  <si>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</si>
  <si>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</si>
  <si>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</si>
  <si>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</si>
  <si>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</si>
  <si>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</si>
  <si>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</si>
  <si>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</si>
  <si>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</si>
  <si>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</si>
  <si>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</si>
  <si>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</si>
  <si>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</si>
  <si>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</si>
  <si>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</si>
  <si>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</si>
  <si>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</si>
  <si>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</si>
  <si>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</si>
  <si>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</si>
  <si>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</si>
  <si>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</si>
  <si>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</si>
  <si>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</si>
  <si>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</si>
  <si>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</si>
  <si>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</si>
  <si>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</si>
  <si>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</si>
  <si>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</si>
  <si>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</si>
  <si>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</si>
  <si>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</si>
  <si>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</si>
  <si>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</si>
  <si>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</si>
  <si>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</si>
  <si>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</si>
  <si>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</si>
  <si>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</si>
  <si>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</si>
  <si>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</si>
  <si>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</si>
  <si>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</si>
  <si>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</si>
  <si>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</si>
  <si>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</si>
  <si>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</si>
  <si>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</si>
  <si>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</si>
  <si>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</si>
  <si>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</si>
  <si>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</si>
  <si>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</si>
  <si>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</si>
  <si>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</si>
  <si>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</si>
  <si>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</si>
  <si>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</si>
  <si>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</si>
  <si>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</si>
  <si>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</si>
  <si>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</si>
  <si>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</si>
  <si>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</si>
  <si>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</si>
  <si>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</si>
  <si>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</si>
  <si>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</si>
  <si>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</si>
  <si>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</si>
  <si>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</si>
  <si>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</si>
  <si>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</si>
  <si>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</si>
  <si>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</si>
  <si>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</si>
  <si>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</si>
  <si>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</si>
  <si>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</si>
  <si>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</si>
  <si>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</si>
  <si>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</si>
  <si>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</si>
  <si>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</si>
  <si>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</si>
  <si>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</si>
  <si>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</si>
  <si>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</si>
  <si>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</si>
  <si>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</si>
  <si>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</si>
  <si>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</si>
  <si>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</si>
  <si>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</si>
  <si>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</si>
  <si>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</si>
  <si>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</si>
  <si>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</si>
  <si>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</si>
  <si>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</si>
  <si>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</si>
  <si>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</si>
  <si>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</si>
  <si>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</si>
  <si>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</si>
  <si>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</si>
  <si>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</si>
  <si>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</si>
  <si>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</si>
  <si>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</si>
  <si>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</si>
  <si>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</si>
  <si>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</si>
  <si>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</si>
  <si>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</si>
  <si>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</si>
  <si>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</si>
  <si>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</si>
  <si>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</si>
  <si>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</si>
  <si>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</si>
  <si>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</si>
  <si>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</si>
  <si>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</si>
  <si>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</si>
  <si>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</si>
  <si>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</si>
  <si>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</si>
  <si>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</si>
  <si>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</si>
  <si>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</si>
  <si>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</si>
  <si>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</si>
  <si>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</si>
  <si>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</si>
  <si>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</si>
  <si>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</si>
  <si>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</si>
  <si>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</si>
  <si>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</si>
  <si>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</si>
  <si>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</si>
  <si>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</si>
  <si>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</si>
  <si>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</si>
  <si>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</si>
  <si>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</si>
  <si>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</si>
  <si>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</si>
  <si>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</si>
  <si>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</si>
  <si>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</si>
  <si>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</si>
  <si>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</si>
  <si>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</si>
  <si>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</si>
  <si>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</si>
  <si>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</si>
  <si>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</si>
  <si>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</si>
  <si>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</si>
  <si>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</si>
  <si>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</si>
  <si>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</si>
  <si>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</si>
  <si>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</si>
  <si>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</si>
  <si>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</si>
  <si>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</si>
  <si>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</si>
  <si>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</si>
  <si>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</si>
  <si>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</si>
  <si>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</si>
  <si>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</si>
  <si>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</si>
  <si>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</si>
  <si>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</si>
  <si>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</si>
  <si>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</si>
  <si>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</si>
  <si>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</si>
  <si>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</si>
  <si>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</si>
  <si>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</si>
  <si>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</si>
  <si>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</si>
  <si>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</si>
  <si>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</si>
  <si>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</si>
  <si>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</si>
  <si>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</si>
  <si>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</si>
  <si>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</si>
  <si>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</si>
  <si>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</si>
  <si>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</si>
  <si>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</si>
  <si>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</si>
  <si>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</si>
  <si>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</si>
  <si>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</si>
  <si>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</si>
  <si>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</si>
  <si>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</si>
  <si>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</si>
  <si>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</si>
  <si>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</si>
  <si>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</si>
  <si>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</si>
  <si>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</si>
  <si>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</si>
  <si>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</si>
  <si>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</si>
  <si>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</si>
  <si>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</si>
  <si>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</si>
  <si>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</si>
  <si>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</si>
  <si>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</si>
  <si>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</si>
  <si>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</si>
  <si>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</si>
  <si>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</si>
  <si>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</si>
  <si>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</si>
  <si>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</si>
  <si>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</si>
  <si>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</si>
  <si>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</si>
  <si>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</si>
  <si>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</si>
  <si>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</si>
  <si>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</si>
  <si>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</si>
  <si>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</si>
  <si>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</si>
  <si>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</si>
  <si>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</si>
  <si>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</si>
  <si>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</si>
  <si>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</si>
  <si>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</si>
  <si>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</si>
  <si>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</si>
  <si>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</si>
  <si>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</si>
  <si>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</si>
  <si>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</si>
  <si>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</si>
  <si>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</si>
  <si>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</si>
  <si>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</si>
  <si>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</si>
  <si>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</si>
  <si>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</si>
  <si>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</si>
  <si>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</si>
  <si>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</si>
  <si>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</si>
  <si>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</si>
  <si>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</si>
  <si>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</si>
  <si>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</si>
  <si>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</si>
  <si>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</si>
  <si>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</si>
  <si>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</si>
  <si>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</si>
  <si>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</si>
  <si>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</si>
  <si>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</si>
  <si>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</si>
  <si>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</si>
  <si>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</si>
  <si>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</si>
  <si>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</si>
  <si>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</si>
  <si>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</si>
  <si>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</si>
  <si>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</si>
  <si>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</si>
  <si>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</si>
  <si>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</si>
  <si>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</si>
  <si>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</si>
  <si>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</si>
  <si>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</si>
  <si>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</si>
  <si>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</si>
  <si>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</si>
  <si>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</si>
  <si>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</si>
  <si>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</si>
  <si>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</si>
  <si>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</si>
  <si>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</si>
  <si>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</si>
  <si>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</si>
  <si>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</si>
  <si>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</si>
  <si>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</si>
  <si>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</si>
  <si>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</si>
  <si>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</si>
  <si>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</si>
  <si>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</si>
  <si>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</si>
  <si>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</si>
  <si>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</si>
  <si>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</si>
  <si>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</si>
  <si>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</si>
  <si>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</si>
  <si>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</si>
  <si>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</si>
  <si>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</si>
  <si>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</si>
  <si>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</si>
  <si>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</si>
  <si>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</si>
  <si>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</si>
  <si>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</si>
  <si>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</si>
  <si>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</si>
  <si>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</si>
  <si>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</si>
  <si>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</si>
  <si>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</si>
  <si>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</si>
  <si>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</si>
  <si>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</si>
  <si>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</si>
  <si>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</si>
  <si>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</si>
  <si>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</si>
  <si>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</si>
  <si>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</si>
  <si>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</si>
  <si>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</si>
  <si>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</si>
  <si>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</si>
  <si>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</si>
  <si>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</si>
  <si>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</si>
  <si>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</si>
  <si>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</si>
  <si>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</si>
  <si>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</si>
  <si>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</si>
  <si>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</si>
  <si>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</si>
  <si>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</si>
  <si>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</si>
  <si>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</si>
  <si>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</si>
  <si>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</si>
  <si>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</si>
  <si>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</si>
  <si>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</si>
  <si>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</si>
  <si>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</si>
  <si>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</si>
  <si>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</si>
  <si>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</si>
  <si>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</si>
  <si>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</si>
  <si>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</si>
  <si>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</si>
  <si>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</si>
  <si>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</si>
  <si>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</si>
  <si>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</si>
  <si>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</si>
  <si>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</si>
  <si>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</si>
  <si>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</si>
  <si>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</si>
  <si>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</si>
  <si>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</si>
  <si>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</si>
  <si>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</si>
  <si>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</si>
  <si>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</si>
  <si>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</si>
  <si>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</si>
  <si>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</si>
  <si>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</si>
  <si>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</si>
  <si>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</si>
  <si>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</si>
  <si>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</si>
  <si>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</si>
  <si>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</si>
  <si>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</si>
  <si>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</si>
  <si>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</si>
  <si>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</si>
  <si>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</si>
  <si>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</si>
  <si>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</si>
  <si>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</si>
  <si>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</si>
  <si>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</si>
  <si>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</si>
  <si>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</si>
  <si>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</si>
  <si>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</si>
  <si>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</si>
  <si>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</si>
  <si>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</si>
  <si>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</si>
  <si>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</si>
  <si>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</si>
  <si>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</si>
  <si>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</si>
  <si>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</si>
  <si>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</si>
  <si>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</si>
  <si>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</si>
  <si>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</si>
  <si>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</si>
  <si>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</si>
  <si>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</si>
  <si>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</si>
  <si>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</si>
  <si>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</si>
  <si>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</si>
  <si>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</si>
  <si>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</si>
  <si>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</si>
  <si>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</si>
  <si>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</si>
  <si>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</si>
  <si>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</si>
  <si>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</si>
  <si>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</si>
  <si>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</si>
  <si>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</si>
  <si>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</si>
  <si>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</si>
  <si>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</si>
  <si>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</si>
  <si>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</si>
  <si>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</si>
  <si>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</si>
  <si>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</si>
  <si>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</si>
  <si>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</si>
  <si>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</si>
  <si>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</si>
  <si>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</si>
  <si>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</si>
  <si>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</si>
  <si>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</si>
  <si>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</si>
  <si>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</si>
  <si>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</si>
  <si>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</si>
  <si>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</si>
  <si>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</si>
  <si>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</si>
  <si>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</si>
  <si>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</si>
  <si>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</si>
  <si>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</si>
  <si>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</si>
  <si>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</si>
  <si>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</si>
  <si>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</si>
  <si>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</si>
  <si>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</si>
  <si>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</si>
  <si>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</si>
  <si>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</si>
  <si>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</si>
  <si>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</si>
  <si>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</si>
  <si>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</si>
  <si>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</si>
  <si>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</si>
  <si>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</si>
  <si>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</si>
  <si>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</si>
  <si>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</si>
  <si>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</si>
  <si>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</si>
  <si>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</si>
  <si>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</si>
  <si>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</si>
  <si>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</si>
  <si>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</si>
  <si>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</si>
  <si>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</si>
  <si>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</si>
  <si>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</si>
  <si>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</si>
  <si>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</si>
  <si>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</si>
  <si>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</si>
  <si>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</si>
  <si>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</si>
  <si>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</si>
  <si>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</si>
  <si>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</si>
  <si>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</si>
  <si>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</si>
  <si>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</si>
  <si>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</si>
  <si>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</si>
  <si>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</si>
  <si>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</si>
  <si>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</si>
  <si>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</si>
  <si>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</si>
  <si>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</si>
  <si>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</si>
  <si>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</si>
  <si>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</si>
  <si>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</si>
  <si>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</si>
  <si>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</si>
  <si>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</si>
  <si>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</si>
  <si>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</si>
  <si>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</si>
  <si>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</si>
  <si>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</si>
  <si>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</si>
  <si>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</si>
  <si>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</si>
  <si>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</si>
  <si>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</si>
  <si>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</si>
  <si>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</si>
  <si>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</si>
  <si>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</si>
  <si>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</si>
  <si>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</si>
  <si>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</si>
  <si>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</si>
  <si>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</si>
  <si>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</si>
  <si>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</si>
  <si>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</si>
  <si>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</si>
  <si>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</si>
  <si>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</si>
  <si>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</si>
  <si>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</si>
  <si>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</si>
  <si>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</si>
  <si>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</si>
  <si>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</si>
  <si>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</si>
  <si>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</si>
  <si>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</si>
  <si>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</si>
  <si>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</si>
  <si>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</si>
  <si>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</si>
  <si>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</si>
  <si>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</si>
  <si>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</si>
  <si>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</si>
  <si>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</si>
  <si>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</si>
  <si>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</si>
  <si>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</si>
  <si>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</si>
  <si>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</si>
  <si>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</si>
  <si>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</si>
  <si>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</si>
  <si>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</si>
  <si>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</si>
  <si>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</si>
  <si>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</si>
  <si>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</si>
  <si>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</si>
  <si>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</si>
  <si>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</si>
  <si>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</si>
  <si>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</si>
  <si>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</si>
  <si>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</si>
  <si>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</si>
  <si>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</si>
  <si>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</si>
  <si>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</si>
  <si>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</si>
  <si>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</si>
  <si>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</si>
  <si>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</si>
  <si>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</si>
  <si>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</si>
  <si>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</si>
  <si>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</si>
  <si>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</si>
  <si>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</si>
  <si>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</si>
  <si>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</si>
  <si>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</si>
  <si>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</si>
  <si>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</si>
  <si>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</si>
  <si>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</si>
  <si>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</si>
  <si>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</si>
  <si>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</si>
  <si>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</si>
  <si>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</si>
  <si>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</si>
  <si>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</si>
  <si>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</si>
  <si>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</si>
  <si>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</si>
  <si>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</si>
  <si>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</si>
  <si>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</si>
  <si>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</si>
  <si>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</si>
  <si>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</si>
  <si>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</si>
  <si>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</si>
  <si>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</si>
  <si>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</si>
  <si>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</si>
  <si>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</si>
  <si>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</si>
  <si>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</si>
  <si>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</si>
  <si>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</si>
  <si>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</si>
  <si>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</si>
  <si>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</si>
  <si>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</si>
  <si>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</si>
  <si>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</si>
  <si>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</si>
  <si>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</si>
  <si>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</si>
  <si>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</si>
  <si>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</si>
  <si>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</si>
  <si>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</si>
  <si>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</si>
  <si>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</si>
  <si>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</si>
  <si>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</si>
  <si>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</si>
  <si>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</si>
  <si>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</si>
  <si>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</si>
  <si>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</si>
  <si>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</si>
  <si>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</si>
  <si>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</si>
  <si>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</si>
  <si>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</si>
  <si>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</si>
  <si>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</si>
  <si>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</si>
  <si>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</si>
  <si>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</si>
  <si>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</si>
  <si>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</si>
  <si>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</si>
  <si>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</si>
  <si>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</si>
  <si>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</si>
  <si>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</si>
  <si>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</si>
  <si>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</si>
  <si>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</si>
  <si>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</si>
  <si>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</si>
  <si>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</si>
  <si>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</si>
  <si>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</si>
  <si>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</si>
  <si>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</si>
  <si>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</si>
  <si>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</si>
  <si>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</si>
  <si>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</si>
  <si>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</si>
  <si>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</si>
  <si>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</si>
  <si>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</si>
  <si>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</si>
  <si>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</si>
  <si>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</si>
  <si>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</si>
  <si>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</si>
  <si>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</si>
  <si>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</si>
  <si>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</si>
  <si>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</si>
  <si>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</si>
  <si>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</si>
  <si>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</si>
  <si>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</si>
  <si>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</si>
  <si>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</si>
  <si>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</si>
  <si>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</si>
  <si>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</si>
  <si>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</si>
  <si>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</si>
  <si>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</si>
  <si>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</si>
  <si>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</si>
  <si>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</si>
  <si>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</si>
  <si>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</si>
  <si>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</si>
  <si>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</si>
  <si>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</si>
  <si>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</si>
  <si>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</si>
  <si>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</si>
  <si>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</si>
  <si>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</si>
  <si>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</si>
  <si>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</si>
  <si>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</si>
  <si>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</si>
  <si>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</si>
  <si>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</si>
  <si>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</si>
  <si>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</si>
  <si>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</si>
  <si>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</si>
  <si>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</si>
  <si>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</si>
  <si>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</si>
  <si>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</si>
  <si>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</si>
  <si>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</si>
  <si>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</si>
  <si>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</si>
  <si>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</si>
  <si>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</si>
  <si>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</si>
  <si>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</si>
  <si>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</si>
  <si>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</si>
  <si>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</si>
  <si>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</si>
  <si>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</si>
  <si>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</si>
  <si>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</si>
  <si>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</si>
  <si>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</si>
  <si>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</si>
  <si>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</si>
  <si>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</si>
  <si>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</si>
  <si>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</si>
  <si>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</si>
  <si>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</si>
  <si>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</si>
  <si>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</si>
  <si>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</si>
  <si>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</si>
  <si>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</si>
  <si>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</si>
  <si>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</si>
  <si>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</si>
  <si>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</si>
  <si>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</si>
  <si>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</si>
  <si>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</si>
  <si>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</si>
  <si>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</si>
  <si>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</si>
  <si>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</si>
  <si>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</si>
  <si>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</si>
  <si>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</si>
  <si>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</si>
  <si>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</si>
  <si>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</si>
  <si>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</si>
  <si>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</si>
  <si>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</si>
  <si>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</si>
  <si>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</si>
  <si>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</si>
  <si>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</si>
  <si>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</si>
  <si>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</si>
  <si>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</si>
  <si>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</si>
  <si>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</si>
  <si>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</si>
  <si>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</si>
  <si>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</si>
  <si>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</si>
  <si>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</si>
  <si>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</si>
  <si>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</si>
  <si>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</si>
  <si>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</si>
  <si>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</si>
  <si>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</si>
  <si>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</si>
  <si>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</si>
  <si>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</si>
  <si>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</si>
  <si>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</si>
  <si>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</si>
  <si>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</si>
  <si>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</si>
  <si>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</si>
  <si>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</si>
  <si>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</si>
  <si>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</si>
  <si>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</si>
  <si>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</si>
  <si>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</si>
  <si>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</si>
  <si>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</si>
  <si>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</si>
  <si>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</si>
  <si>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</si>
  <si>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</si>
  <si>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</si>
  <si>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</si>
  <si>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</si>
  <si>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</si>
  <si>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</si>
  <si>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</si>
  <si>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</si>
  <si>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</si>
  <si>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</si>
  <si>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</si>
  <si>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</si>
  <si>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</si>
  <si>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</si>
  <si>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</si>
  <si>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</si>
  <si>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</si>
  <si>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</si>
  <si>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</si>
  <si>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</si>
  <si>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</si>
  <si>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</si>
  <si>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</si>
  <si>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</si>
  <si>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</si>
  <si>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</si>
  <si>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</si>
  <si>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</si>
  <si>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</si>
  <si>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</si>
  <si>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</si>
  <si>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</si>
  <si>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</si>
  <si>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</si>
  <si>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</si>
  <si>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</si>
  <si>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</si>
  <si>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</si>
  <si>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</si>
  <si>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</si>
  <si>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</si>
  <si>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</si>
  <si>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</si>
  <si>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</si>
  <si>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</si>
  <si>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</si>
  <si>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</si>
  <si>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</si>
  <si>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</si>
  <si>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</si>
  <si>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</si>
  <si>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</si>
  <si>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</si>
  <si>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</si>
  <si>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</si>
  <si>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</si>
  <si>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</si>
  <si>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</si>
  <si>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</si>
  <si>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</si>
  <si>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</si>
  <si>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</si>
  <si>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</si>
  <si>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</si>
  <si>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</si>
  <si>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</si>
  <si>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</si>
  <si>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</si>
  <si>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</si>
  <si>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</si>
  <si>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</si>
  <si>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</si>
  <si>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</si>
  <si>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</si>
  <si>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</si>
  <si>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</si>
  <si>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</si>
  <si>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</si>
  <si>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</si>
  <si>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</si>
  <si>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</si>
  <si>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</si>
  <si>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</si>
  <si>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</si>
  <si>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</si>
  <si>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</si>
  <si>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</si>
  <si>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</si>
  <si>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</si>
  <si>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</si>
  <si>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</si>
  <si>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</si>
  <si>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</si>
  <si>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</si>
  <si>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</si>
  <si>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</si>
  <si>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</si>
  <si>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</si>
  <si>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</si>
  <si>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</si>
  <si>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</si>
  <si>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</si>
  <si>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</si>
  <si>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</si>
  <si>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</si>
  <si>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</si>
  <si>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</si>
  <si>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</si>
  <si>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</si>
  <si>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</si>
  <si>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</si>
  <si>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</si>
  <si>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</si>
  <si>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</si>
  <si>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</si>
  <si>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</si>
  <si>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</si>
  <si>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</si>
  <si>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</si>
  <si>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</si>
  <si>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</si>
  <si>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</si>
  <si>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</si>
  <si>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</si>
  <si>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</si>
  <si>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</si>
  <si>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</si>
  <si>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</si>
  <si>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</si>
  <si>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</si>
  <si>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</si>
  <si>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</si>
  <si>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</si>
  <si>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</si>
  <si>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</si>
  <si>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</si>
  <si>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</si>
  <si>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</si>
  <si>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</si>
  <si>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</si>
  <si>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</si>
  <si>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</si>
  <si>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</si>
  <si>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</si>
  <si>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</si>
  <si>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</si>
  <si>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</si>
  <si>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</si>
  <si>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</si>
  <si>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</si>
  <si>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</si>
  <si>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</si>
  <si>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</si>
  <si>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</si>
  <si>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</si>
  <si>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</si>
  <si>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</si>
  <si>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</si>
  <si>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</si>
  <si>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</si>
  <si>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</si>
  <si>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</si>
  <si>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</si>
  <si>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</si>
  <si>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</si>
  <si>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</si>
  <si>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</si>
  <si>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</si>
  <si>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</si>
  <si>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</si>
  <si>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</si>
  <si>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</si>
  <si>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</si>
  <si>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</si>
  <si>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</si>
  <si>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</si>
  <si>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</si>
  <si>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</si>
  <si>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</si>
  <si>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</si>
  <si>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</si>
  <si>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</si>
  <si>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</si>
  <si>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</si>
  <si>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</si>
  <si>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</si>
  <si>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</si>
  <si>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</si>
  <si>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</si>
  <si>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</si>
  <si>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</si>
  <si>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</si>
  <si>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</si>
  <si>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</si>
  <si>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</si>
  <si>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</si>
  <si>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</si>
  <si>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</si>
  <si>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</si>
  <si>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</si>
  <si>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</si>
  <si>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</si>
  <si>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</si>
  <si>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</si>
  <si>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</si>
  <si>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</si>
  <si>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</si>
  <si>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</si>
  <si>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</si>
  <si>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</si>
  <si>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</si>
  <si>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</si>
  <si>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</si>
  <si>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</si>
  <si>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</si>
  <si>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</si>
  <si>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</si>
  <si>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</si>
  <si>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</si>
  <si>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</si>
  <si>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</si>
  <si>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</si>
  <si>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</si>
  <si>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</si>
  <si>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</si>
  <si>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</si>
  <si>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</si>
  <si>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</si>
  <si>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</si>
  <si>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</si>
  <si>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</si>
  <si>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</si>
  <si>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</si>
  <si>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</si>
  <si>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</si>
  <si>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</si>
  <si>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</si>
  <si>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</si>
  <si>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</si>
  <si>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</si>
  <si>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</si>
  <si>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</si>
  <si>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</si>
  <si>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</si>
  <si>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</si>
  <si>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</si>
  <si>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</si>
  <si>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</si>
  <si>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</si>
  <si>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</si>
  <si>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</si>
  <si>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</si>
  <si>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</si>
  <si>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</si>
  <si>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</si>
  <si>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</si>
  <si>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</si>
  <si>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</si>
  <si>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</si>
  <si>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</si>
  <si>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</si>
  <si>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</si>
  <si>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</si>
  <si>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</si>
  <si>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</si>
  <si>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</si>
  <si>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</si>
  <si>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</si>
  <si>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</si>
  <si>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</si>
  <si>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</si>
  <si>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</si>
  <si>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</si>
  <si>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</si>
  <si>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</si>
  <si>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</si>
  <si>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</si>
  <si>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</si>
  <si>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</si>
  <si>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</si>
  <si>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</si>
  <si>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</si>
  <si>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</si>
  <si>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</si>
  <si>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</si>
  <si>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</si>
  <si>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</si>
  <si>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</si>
  <si>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</si>
  <si>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</si>
  <si>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</si>
  <si>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</si>
  <si>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</si>
  <si>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</si>
  <si>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</si>
  <si>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</si>
  <si>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</si>
  <si>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</si>
  <si>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</si>
  <si>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</si>
  <si>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</si>
  <si>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</si>
  <si>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</si>
  <si>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</si>
  <si>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</si>
  <si>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</si>
  <si>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</si>
  <si>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</si>
  <si>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</si>
  <si>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</si>
  <si>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</si>
  <si>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</si>
  <si>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</si>
  <si>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</si>
  <si>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</si>
  <si>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</si>
  <si>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</si>
  <si>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</si>
  <si>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</si>
  <si>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</si>
  <si>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</si>
  <si>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</si>
  <si>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</si>
  <si>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</si>
  <si>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</si>
  <si>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</si>
  <si>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</si>
  <si>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</si>
  <si>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</si>
  <si>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</si>
  <si>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</si>
  <si>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</si>
  <si>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</si>
  <si>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</si>
  <si>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</si>
  <si>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</si>
  <si>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</si>
  <si>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</si>
  <si>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</si>
  <si>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</si>
  <si>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</si>
  <si>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</si>
  <si>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</si>
  <si>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</si>
  <si>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</si>
  <si>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</si>
  <si>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</si>
  <si>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</si>
  <si>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</si>
  <si>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</si>
  <si>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</si>
  <si>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</si>
  <si>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</si>
  <si>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</si>
  <si>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</si>
  <si>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</si>
  <si>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</si>
  <si>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</si>
  <si>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</si>
  <si>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</si>
  <si>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</si>
  <si>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</si>
  <si>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</si>
  <si>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</si>
  <si>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</si>
  <si>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</si>
  <si>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</si>
  <si>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</si>
  <si>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</si>
  <si>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</si>
  <si>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</si>
  <si>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</si>
  <si>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</si>
  <si>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</si>
  <si>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</si>
  <si>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</si>
  <si>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</si>
  <si>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</si>
  <si>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</si>
  <si>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</si>
  <si>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</si>
  <si>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</si>
  <si>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</si>
  <si>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</si>
  <si>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</si>
  <si>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</si>
  <si>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</si>
  <si>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</si>
  <si>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</si>
  <si>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</si>
  <si>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</si>
  <si>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</si>
  <si>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</si>
  <si>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</si>
  <si>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</si>
  <si>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</si>
  <si>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</si>
  <si>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</si>
  <si>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</si>
  <si>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</si>
  <si>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</si>
  <si>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</si>
  <si>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</si>
  <si>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</si>
  <si>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</si>
  <si>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</si>
  <si>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</si>
  <si>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</si>
  <si>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</si>
  <si>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</si>
  <si>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</si>
  <si>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</si>
  <si>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</si>
  <si>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</si>
  <si>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</si>
  <si>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</si>
  <si>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</si>
  <si>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</si>
  <si>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</si>
  <si>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</si>
  <si>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</si>
  <si>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</si>
  <si>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</si>
  <si>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</si>
  <si>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</si>
  <si>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</si>
  <si>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</si>
  <si>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</si>
  <si>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</si>
  <si>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</si>
  <si>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</si>
  <si>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</si>
  <si>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</si>
  <si>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</si>
  <si>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</si>
  <si>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</si>
  <si>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</si>
  <si>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</si>
  <si>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</si>
  <si>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</si>
  <si>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</si>
  <si>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</si>
  <si>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</si>
  <si>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</si>
  <si>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</si>
  <si>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</si>
  <si>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</si>
  <si>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</si>
  <si>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</si>
  <si>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</si>
  <si>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</si>
  <si>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</si>
  <si>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</si>
  <si>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</si>
  <si>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</si>
  <si>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</si>
  <si>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</si>
  <si>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</si>
  <si>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</si>
  <si>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</si>
  <si>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</si>
  <si>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</si>
  <si>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</si>
  <si>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</si>
  <si>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</si>
  <si>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</si>
  <si>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</si>
  <si>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</si>
  <si>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</si>
  <si>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</si>
  <si>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</si>
  <si>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</si>
  <si>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</si>
  <si>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</si>
  <si>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</si>
  <si>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</si>
  <si>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</si>
  <si>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</si>
  <si>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</si>
  <si>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</si>
  <si>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</si>
  <si>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</si>
  <si>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</si>
  <si>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</si>
  <si>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</si>
  <si>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</si>
  <si>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</si>
  <si>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</si>
  <si>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</si>
  <si>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</si>
  <si>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</si>
  <si>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</si>
  <si>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</si>
  <si>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</si>
  <si>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</si>
  <si>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</si>
  <si>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</si>
  <si>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</si>
  <si>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</si>
  <si>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</si>
  <si>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</si>
  <si>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</si>
  <si>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</si>
  <si>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</si>
  <si>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</si>
  <si>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</si>
  <si>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</si>
  <si>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</si>
  <si>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</si>
  <si>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</si>
  <si>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</si>
  <si>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</si>
  <si>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</si>
  <si>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</si>
  <si>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</si>
  <si>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</si>
  <si>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</si>
  <si>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</si>
  <si>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</si>
  <si>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</si>
  <si>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</si>
  <si>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</si>
  <si>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</si>
  <si>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</si>
  <si>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</si>
  <si>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</si>
  <si>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</si>
  <si>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</si>
  <si>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</si>
  <si>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</si>
  <si>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</si>
  <si>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</si>
  <si>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</si>
  <si>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</si>
  <si>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</si>
  <si>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</si>
  <si>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</si>
  <si>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</si>
  <si>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</si>
  <si>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</si>
  <si>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</si>
  <si>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</si>
  <si>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</si>
  <si>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</si>
  <si>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</si>
  <si>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</si>
  <si>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</si>
  <si>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</si>
  <si>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</si>
  <si>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</si>
  <si>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</si>
  <si>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</si>
  <si>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</si>
  <si>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</si>
  <si>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</si>
  <si>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</si>
  <si>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</si>
  <si>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</si>
  <si>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</si>
  <si>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</si>
  <si>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</si>
  <si>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</si>
  <si>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</si>
  <si>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</si>
  <si>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</si>
  <si>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</si>
  <si>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</si>
  <si>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</si>
  <si>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</si>
  <si>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</si>
  <si>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</si>
  <si>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</si>
  <si>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</si>
  <si>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</si>
  <si>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</si>
  <si>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</si>
  <si>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</si>
  <si>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</si>
  <si>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</si>
  <si>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</si>
  <si>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</si>
  <si>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</si>
  <si>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</si>
  <si>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</si>
  <si>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</si>
  <si>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</si>
  <si>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</si>
  <si>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</si>
  <si>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</si>
  <si>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</si>
  <si>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</si>
  <si>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</si>
  <si>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</si>
  <si>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</si>
  <si>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</si>
  <si>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</si>
  <si>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</si>
  <si>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</si>
  <si>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</si>
  <si>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</si>
  <si>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</si>
  <si>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</si>
  <si>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</si>
  <si>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</si>
  <si>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</si>
  <si>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</si>
  <si>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</si>
  <si>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</si>
  <si>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</si>
  <si>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</si>
  <si>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</si>
  <si>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</si>
  <si>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</si>
  <si>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</si>
  <si>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</si>
  <si>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</si>
  <si>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</si>
  <si>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</si>
  <si>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</si>
  <si>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</si>
  <si>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</si>
  <si>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</si>
  <si>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</si>
  <si>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</si>
  <si>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</si>
  <si>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</si>
  <si>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</si>
  <si>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</si>
  <si>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</si>
  <si>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</si>
  <si>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</si>
  <si>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</si>
  <si>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</si>
  <si>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</si>
  <si>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</si>
  <si>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</si>
  <si>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</si>
  <si>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</si>
  <si>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</si>
  <si>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</si>
  <si>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</si>
  <si>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</si>
  <si>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</si>
  <si>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</si>
  <si>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</si>
  <si>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</si>
  <si>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</si>
  <si>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</si>
  <si>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</si>
  <si>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</si>
  <si>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</si>
  <si>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</si>
  <si>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</si>
  <si>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</si>
  <si>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</si>
  <si>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</si>
  <si>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</si>
  <si>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</si>
  <si>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</si>
  <si>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</si>
  <si>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</si>
  <si>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</si>
  <si>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</si>
  <si>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</si>
  <si>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</si>
  <si>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</si>
  <si>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</si>
  <si>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</si>
  <si>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</si>
  <si>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</si>
  <si>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</si>
  <si>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</si>
  <si>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</si>
  <si>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</si>
  <si>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</si>
  <si>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</si>
  <si>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</si>
  <si>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</si>
  <si>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</si>
  <si>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</si>
  <si>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</si>
  <si>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</si>
  <si>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</si>
  <si>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</si>
  <si>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</si>
  <si>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</si>
  <si>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</si>
  <si>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</si>
  <si>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</si>
  <si>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</si>
  <si>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</si>
  <si>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</si>
  <si>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</si>
  <si>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</si>
  <si>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</si>
  <si>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</si>
  <si>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</si>
  <si>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</si>
  <si>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</si>
  <si>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</si>
  <si>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</si>
  <si>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</si>
  <si>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</si>
  <si>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</si>
  <si>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</si>
  <si>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</si>
  <si>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</si>
  <si>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</si>
  <si>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</si>
  <si>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</si>
  <si>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</si>
  <si>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</si>
  <si>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</si>
  <si>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</si>
  <si>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</si>
  <si>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</si>
  <si>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</si>
  <si>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</si>
  <si>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</si>
  <si>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</si>
  <si>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</si>
  <si>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</si>
  <si>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</si>
  <si>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</si>
  <si>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</si>
  <si>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</si>
  <si>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</si>
  <si>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</si>
  <si>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</si>
  <si>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</si>
  <si>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</si>
  <si>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</si>
  <si>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</si>
  <si>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</si>
  <si>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</si>
  <si>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</si>
  <si>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</si>
  <si>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</si>
  <si>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</si>
  <si>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</si>
  <si>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</si>
  <si>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</si>
  <si>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</si>
  <si>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</si>
  <si>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</si>
  <si>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</si>
  <si>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</si>
  <si>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</si>
  <si>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</si>
  <si>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</si>
  <si>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</si>
  <si>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</si>
  <si>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</si>
  <si>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</si>
  <si>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</si>
  <si>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</si>
  <si>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</si>
  <si>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</si>
  <si>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</si>
  <si>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</si>
  <si>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</si>
  <si>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</si>
  <si>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</si>
  <si>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</si>
  <si>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</si>
  <si>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</si>
  <si>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</si>
  <si>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</si>
  <si>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</si>
  <si>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</si>
  <si>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</si>
  <si>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</si>
  <si>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</si>
  <si>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</si>
  <si>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</si>
  <si>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</si>
  <si>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</si>
  <si>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</si>
  <si>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</si>
  <si>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</si>
  <si>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</si>
  <si>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</si>
  <si>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</si>
  <si>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</si>
  <si>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</si>
  <si>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</si>
  <si>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</si>
  <si>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</si>
  <si>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</si>
  <si>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</si>
  <si>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</si>
  <si>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</si>
  <si>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</si>
  <si>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</si>
  <si>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</si>
  <si>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</si>
  <si>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</si>
  <si>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</si>
  <si>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</si>
  <si>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</si>
  <si>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</si>
  <si>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</si>
  <si>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</si>
  <si>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</si>
  <si>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</si>
  <si>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</si>
  <si>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</si>
  <si>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</si>
  <si>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</si>
  <si>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</si>
  <si>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</si>
  <si>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</si>
  <si>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</si>
  <si>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</si>
  <si>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</si>
  <si>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</si>
  <si>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</si>
  <si>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</si>
  <si>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</si>
  <si>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</si>
  <si>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</si>
  <si>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</si>
  <si>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</si>
  <si>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</si>
  <si>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</si>
  <si>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</si>
  <si>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</si>
  <si>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</si>
  <si>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</si>
  <si>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</si>
  <si>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</si>
  <si>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</si>
  <si>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</si>
  <si>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</si>
  <si>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</si>
  <si>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</si>
  <si>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</si>
  <si>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</si>
  <si>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</si>
  <si>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</si>
  <si>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</si>
  <si>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</si>
  <si>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</si>
  <si>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</si>
  <si>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</si>
  <si>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</si>
  <si>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</si>
  <si>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</si>
  <si>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</si>
  <si>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</si>
  <si>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</si>
  <si>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</si>
  <si>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</si>
  <si>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</si>
  <si>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</si>
  <si>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</si>
  <si>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</si>
  <si>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</si>
  <si>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</si>
  <si>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</si>
  <si>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</si>
  <si>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</si>
  <si>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</si>
  <si>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</si>
  <si>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</si>
  <si>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</si>
  <si>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</si>
  <si>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</si>
  <si>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</si>
  <si>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</si>
  <si>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</si>
  <si>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</si>
  <si>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</si>
  <si>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</si>
  <si>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</si>
  <si>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</si>
  <si>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</si>
  <si>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</si>
  <si>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</si>
  <si>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</si>
  <si>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</si>
  <si>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</si>
  <si>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</si>
  <si>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</si>
  <si>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</si>
  <si>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</si>
  <si>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</si>
  <si>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</si>
  <si>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</si>
  <si>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</si>
  <si>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</si>
  <si>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</si>
  <si>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</si>
  <si>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</si>
  <si>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</si>
  <si>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</si>
  <si>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</si>
  <si>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</si>
  <si>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</si>
  <si>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</si>
  <si>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</si>
  <si>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</si>
  <si>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</si>
  <si>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</si>
  <si>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</si>
  <si>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</si>
  <si>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</si>
  <si>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</si>
  <si>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</si>
  <si>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</si>
  <si>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</si>
  <si>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</si>
  <si>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</si>
  <si>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</si>
  <si>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</si>
  <si>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</si>
  <si>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</si>
  <si>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</si>
  <si>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</si>
  <si>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</si>
  <si>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</si>
  <si>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</si>
  <si>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</si>
  <si>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</si>
  <si>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</si>
  <si>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</si>
  <si>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</si>
  <si>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</si>
  <si>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</si>
  <si>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</si>
  <si>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</si>
  <si>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</si>
  <si>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</si>
  <si>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</si>
  <si>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</si>
  <si>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</si>
  <si>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</si>
  <si>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</si>
  <si>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</si>
  <si>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</si>
  <si>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</si>
  <si>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</si>
  <si>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</si>
  <si>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</si>
  <si>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</si>
  <si>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</si>
  <si>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</si>
  <si>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</si>
  <si>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</si>
  <si>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</si>
  <si>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</si>
  <si>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</si>
  <si>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</si>
  <si>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</si>
  <si>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</si>
  <si>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</si>
  <si>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</si>
  <si>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</si>
  <si>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</si>
  <si>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</si>
  <si>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</si>
  <si>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</si>
  <si>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</si>
  <si>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</si>
  <si>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</si>
  <si>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</si>
  <si>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</si>
  <si>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</si>
  <si>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</si>
  <si>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</si>
  <si>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</si>
  <si>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</si>
  <si>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</si>
  <si>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</si>
  <si>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</si>
  <si>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</si>
  <si>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</si>
  <si>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</si>
  <si>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</si>
  <si>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</si>
  <si>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</si>
  <si>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</si>
  <si>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</si>
  <si>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</si>
  <si>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</si>
  <si>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</si>
  <si>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</si>
  <si>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</si>
  <si>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</si>
  <si>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</si>
  <si>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</si>
  <si>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</si>
  <si>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</si>
  <si>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</si>
  <si>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</si>
  <si>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</si>
  <si>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</si>
  <si>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</si>
  <si>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</si>
  <si>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</si>
  <si>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</si>
  <si>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</si>
  <si>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</si>
  <si>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</si>
  <si>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</si>
  <si>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</si>
  <si>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</si>
  <si>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</si>
  <si>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</si>
  <si>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</si>
  <si>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</si>
  <si>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</si>
  <si>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</si>
  <si>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</si>
  <si>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</si>
  <si>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</si>
  <si>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</si>
  <si>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</si>
  <si>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</si>
  <si>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</si>
  <si>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</si>
  <si>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</si>
  <si>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</si>
  <si>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</si>
  <si>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</si>
  <si>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</si>
  <si>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</si>
  <si>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</si>
  <si>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</si>
  <si>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</si>
  <si>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</si>
  <si>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</si>
  <si>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</si>
  <si>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</si>
  <si>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</si>
  <si>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</si>
  <si>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</si>
  <si>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</si>
  <si>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</si>
  <si>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</si>
  <si>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</si>
  <si>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</si>
  <si>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</si>
  <si>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</si>
  <si>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</si>
  <si>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</si>
  <si>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</si>
  <si>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</si>
  <si>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</si>
  <si>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</si>
  <si>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</si>
  <si>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</si>
  <si>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</si>
  <si>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</si>
  <si>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</si>
  <si>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</si>
  <si>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</si>
  <si>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</si>
  <si>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</si>
  <si>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</si>
  <si>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</si>
  <si>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</si>
  <si>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</si>
  <si>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</si>
  <si>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</si>
  <si>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</si>
  <si>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</si>
  <si>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</si>
  <si>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</si>
  <si>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</si>
  <si>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</si>
  <si>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</si>
  <si>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</si>
  <si>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</si>
  <si>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</si>
  <si>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</si>
  <si>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</si>
  <si>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</si>
  <si>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</si>
  <si>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</si>
  <si>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</si>
  <si>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</si>
  <si>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</si>
  <si>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</si>
  <si>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</si>
  <si>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</si>
  <si>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</si>
  <si>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</si>
  <si>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</si>
  <si>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</si>
  <si>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</si>
  <si>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</si>
  <si>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</si>
  <si>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</si>
  <si>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</si>
  <si>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</si>
  <si>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</si>
  <si>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</si>
  <si>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</si>
  <si>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</si>
  <si>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</si>
  <si>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</si>
  <si>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</si>
  <si>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</si>
  <si>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</si>
  <si>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</si>
  <si>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</si>
  <si>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</si>
  <si>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</si>
  <si>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</si>
  <si>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</si>
  <si>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</si>
  <si>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</si>
  <si>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</si>
  <si>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</si>
  <si>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</si>
  <si>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</si>
  <si>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</si>
  <si>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</si>
  <si>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</si>
  <si>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</si>
  <si>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</si>
  <si>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</si>
  <si>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</si>
  <si>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</si>
  <si>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</si>
  <si>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</si>
  <si>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</si>
  <si>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</si>
  <si>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</si>
  <si>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</si>
  <si>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</si>
  <si>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</si>
  <si>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</si>
  <si>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</si>
  <si>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</si>
  <si>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</si>
  <si>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</si>
  <si>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</si>
  <si>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</si>
  <si>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</si>
  <si>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</si>
  <si>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</si>
  <si>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</si>
  <si>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</si>
  <si>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</si>
  <si>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</si>
  <si>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</si>
  <si>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</si>
  <si>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</si>
  <si>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</si>
  <si>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</si>
  <si>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</si>
  <si>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</si>
  <si>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</si>
  <si>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</si>
  <si>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</si>
  <si>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</si>
  <si>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</si>
  <si>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</si>
  <si>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</si>
  <si>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</si>
  <si>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</si>
  <si>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</si>
  <si>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</si>
  <si>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</si>
  <si>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</si>
  <si>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</si>
  <si>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</si>
  <si>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</si>
  <si>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</si>
  <si>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</si>
  <si>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</si>
  <si>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</si>
  <si>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</si>
  <si>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</si>
  <si>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</si>
  <si>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</si>
  <si>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</si>
  <si>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</si>
  <si>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</si>
  <si>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</si>
  <si>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</si>
  <si>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</si>
  <si>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</si>
  <si>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</si>
  <si>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</si>
  <si>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</si>
  <si>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</si>
  <si>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</si>
  <si>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</si>
  <si>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</si>
  <si>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</si>
  <si>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</si>
  <si>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</si>
  <si>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</si>
  <si>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</si>
  <si>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</si>
  <si>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</si>
  <si>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</si>
  <si>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</si>
  <si>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</si>
  <si>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</si>
  <si>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</si>
  <si>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</si>
  <si>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</si>
  <si>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</si>
  <si>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</si>
  <si>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</si>
  <si>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</si>
  <si>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</si>
  <si>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</si>
  <si>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</si>
  <si>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</si>
  <si>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</si>
  <si>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</si>
  <si>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</si>
  <si>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</si>
  <si>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</si>
  <si>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</si>
  <si>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</si>
  <si>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</si>
  <si>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</si>
  <si>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</si>
  <si>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</si>
  <si>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</si>
  <si>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</si>
  <si>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</si>
  <si>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</si>
  <si>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</si>
  <si>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</si>
  <si>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</si>
  <si>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</si>
  <si>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</si>
  <si>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</si>
  <si>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</si>
  <si>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</si>
  <si>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</si>
  <si>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</si>
  <si>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</si>
  <si>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</si>
  <si>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</si>
  <si>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</si>
  <si>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</si>
  <si>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</si>
  <si>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</si>
  <si>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</si>
  <si>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</si>
  <si>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</si>
  <si>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</si>
  <si>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</si>
  <si>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</si>
  <si>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</si>
  <si>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</si>
  <si>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</si>
  <si>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</si>
  <si>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</si>
  <si>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</si>
  <si>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</si>
  <si>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</si>
  <si>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</si>
  <si>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</si>
  <si>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</si>
  <si>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</si>
  <si>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</si>
  <si>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</si>
  <si>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</si>
  <si>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</si>
  <si>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</si>
  <si>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</si>
  <si>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</si>
  <si>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</si>
  <si>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</si>
  <si>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</si>
  <si>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</si>
  <si>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</si>
  <si>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</si>
  <si>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</si>
  <si>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</si>
  <si>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</si>
  <si>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</si>
  <si>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</si>
  <si>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</si>
  <si>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</si>
  <si>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</si>
  <si>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</si>
  <si>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</si>
  <si>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</si>
  <si>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</si>
  <si>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</si>
  <si>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</si>
  <si>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</si>
  <si>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</si>
  <si>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</si>
  <si>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</si>
  <si>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</si>
  <si>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</si>
  <si>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</si>
  <si>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</si>
  <si>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</si>
  <si>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</si>
  <si>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</si>
  <si>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</si>
  <si>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</si>
  <si>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</si>
  <si>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</si>
  <si>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</si>
  <si>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</si>
  <si>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</si>
  <si>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</si>
  <si>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</si>
  <si>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</si>
  <si>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</si>
  <si>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</si>
  <si>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</si>
  <si>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</si>
  <si>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</si>
  <si>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</si>
  <si>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</si>
  <si>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</si>
  <si>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</si>
  <si>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</si>
  <si>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</si>
  <si>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</si>
  <si>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</si>
  <si>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</si>
  <si>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</si>
  <si>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</si>
  <si>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</si>
  <si>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</si>
  <si>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</si>
  <si>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</si>
  <si>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</si>
  <si>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</si>
  <si>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</si>
  <si>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</si>
  <si>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</si>
  <si>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</si>
  <si>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</si>
  <si>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</si>
  <si>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</si>
  <si>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</si>
  <si>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</si>
  <si>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</si>
  <si>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</si>
  <si>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</si>
  <si>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</si>
  <si>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</si>
  <si>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</si>
  <si>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</si>
  <si>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</si>
  <si>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</si>
  <si>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</si>
  <si>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</si>
  <si>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</si>
  <si>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</si>
  <si>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</si>
  <si>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</si>
  <si>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</si>
  <si>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</si>
  <si>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</si>
  <si>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</si>
  <si>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</si>
  <si>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</si>
  <si>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</si>
  <si>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</si>
  <si>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</si>
  <si>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</si>
  <si>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</si>
  <si>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</si>
  <si>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</si>
  <si>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</si>
  <si>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</si>
  <si>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</si>
  <si>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</si>
  <si>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</si>
  <si>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</si>
  <si>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</si>
  <si>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</si>
  <si>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</si>
  <si>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</si>
  <si>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</si>
  <si>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</si>
  <si>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</si>
  <si>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</si>
  <si>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</si>
  <si>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</si>
  <si>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</si>
  <si>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</si>
  <si>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</si>
  <si>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</si>
  <si>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</si>
  <si>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</si>
  <si>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</si>
  <si>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</si>
  <si>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</si>
  <si>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</si>
  <si>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</si>
  <si>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</si>
  <si>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</si>
  <si>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</si>
  <si>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</si>
  <si>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</si>
  <si>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</si>
  <si>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</si>
  <si>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</si>
  <si>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</si>
  <si>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</si>
  <si>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</si>
  <si>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</si>
  <si>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</si>
  <si>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</si>
  <si>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</si>
  <si>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</si>
  <si>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</si>
  <si>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</si>
  <si>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</si>
  <si>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</si>
  <si>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</si>
  <si>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</si>
  <si>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</si>
  <si>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</si>
  <si>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</si>
  <si>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</si>
  <si>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</si>
  <si>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</si>
  <si>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</si>
  <si>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</si>
  <si>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</si>
  <si>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</si>
  <si>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</si>
  <si>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</si>
  <si>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</si>
  <si>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</si>
  <si>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</si>
  <si>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</si>
  <si>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</si>
  <si>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</si>
  <si>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</si>
  <si>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</si>
  <si>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</si>
  <si>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</si>
  <si>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</si>
  <si>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</si>
  <si>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</si>
  <si>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</si>
  <si>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</si>
  <si>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</si>
  <si>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</si>
  <si>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</si>
  <si>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</si>
  <si>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</si>
  <si>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</si>
  <si>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</si>
  <si>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</si>
  <si>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</si>
  <si>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</si>
  <si>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</si>
  <si>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</si>
  <si>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</si>
  <si>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</si>
  <si>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</si>
  <si>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</si>
  <si>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</si>
  <si>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</si>
  <si>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</si>
  <si>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</si>
  <si>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</si>
  <si>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</si>
  <si>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</si>
  <si>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</si>
  <si>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</si>
  <si>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</si>
  <si>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</si>
  <si>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</si>
  <si>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</si>
  <si>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</si>
  <si>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</si>
  <si>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</si>
  <si>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</si>
  <si>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</si>
  <si>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</si>
  <si>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</si>
  <si>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</si>
  <si>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</si>
  <si>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</si>
  <si>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</si>
  <si>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</si>
  <si>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</si>
  <si>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</si>
  <si>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</si>
  <si>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</si>
  <si>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</si>
  <si>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</si>
  <si>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</si>
  <si>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</si>
  <si>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</si>
  <si>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</si>
  <si>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</si>
  <si>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</si>
  <si>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</si>
  <si>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</si>
  <si>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</si>
  <si>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</si>
  <si>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</si>
  <si>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</si>
  <si>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</si>
  <si>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</si>
  <si>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</si>
  <si>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</si>
  <si>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</si>
  <si>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</si>
  <si>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</si>
  <si>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</si>
  <si>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</si>
  <si>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</si>
  <si>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</si>
  <si>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</si>
  <si>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</si>
  <si>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</si>
  <si>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</si>
  <si>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</si>
  <si>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</si>
  <si>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</si>
  <si>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</si>
  <si>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</si>
  <si>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</si>
  <si>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</si>
  <si>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</si>
  <si>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</si>
  <si>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</si>
  <si>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</si>
  <si>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</si>
  <si>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</si>
  <si>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</si>
  <si>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</si>
  <si>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</si>
  <si>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</si>
  <si>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</si>
  <si>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</si>
  <si>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</si>
  <si>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</si>
  <si>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</si>
  <si>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</si>
  <si>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</si>
  <si>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</si>
  <si>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</si>
  <si>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</si>
  <si>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</si>
  <si>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</si>
  <si>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</si>
  <si>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</si>
  <si>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</si>
  <si>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</si>
  <si>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</si>
  <si>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</si>
  <si>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</si>
  <si>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</si>
  <si>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</si>
  <si>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</si>
  <si>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</si>
  <si>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</si>
  <si>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</si>
  <si>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</si>
  <si>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</si>
  <si>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</si>
  <si>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</si>
  <si>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</si>
  <si>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</si>
  <si>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</si>
  <si>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</si>
  <si>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</si>
  <si>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</si>
  <si>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</si>
  <si>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</si>
  <si>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</si>
  <si>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</si>
  <si>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</si>
  <si>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</si>
  <si>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</si>
  <si>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</si>
  <si>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</si>
  <si>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</si>
  <si>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</si>
  <si>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</si>
  <si>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</si>
  <si>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</si>
  <si>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</si>
  <si>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</si>
  <si>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</si>
  <si>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</si>
  <si>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</si>
  <si>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</si>
  <si>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</si>
  <si>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</si>
  <si>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</si>
  <si>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</si>
  <si>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</si>
  <si>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</si>
  <si>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</si>
  <si>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</si>
  <si>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</si>
  <si>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</si>
  <si>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</si>
  <si>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</si>
  <si>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</si>
  <si>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</si>
  <si>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</si>
  <si>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</si>
  <si>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</si>
  <si>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</si>
  <si>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</si>
  <si>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</si>
  <si>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</si>
  <si>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</si>
  <si>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</si>
  <si>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</si>
  <si>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</si>
  <si>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</si>
  <si>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</si>
  <si>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</si>
  <si>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</si>
  <si>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</si>
  <si>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</si>
  <si>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</si>
  <si>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</si>
  <si>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</si>
  <si>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</si>
  <si>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</si>
  <si>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</si>
  <si>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</si>
  <si>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</si>
  <si>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</si>
  <si>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</si>
  <si>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</si>
  <si>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</si>
  <si>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</si>
  <si>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</si>
  <si>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</si>
  <si>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</si>
  <si>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</si>
  <si>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</si>
  <si>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</si>
  <si>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</si>
  <si>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</si>
  <si>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</si>
  <si>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</si>
  <si>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</si>
  <si>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</si>
  <si>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</si>
  <si>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</si>
  <si>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</si>
  <si>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</si>
  <si>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</si>
  <si>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</si>
  <si>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</si>
  <si>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</si>
  <si>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</si>
  <si>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</si>
  <si>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</si>
  <si>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</si>
  <si>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</si>
  <si>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</si>
  <si>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</si>
  <si>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</si>
  <si>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</si>
  <si>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</si>
  <si>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</si>
  <si>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</si>
  <si>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</si>
  <si>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</si>
  <si>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</si>
  <si>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</si>
  <si>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</si>
  <si>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</si>
  <si>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</si>
  <si>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</si>
  <si>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</si>
  <si>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</si>
  <si>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</si>
  <si>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</si>
  <si>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</si>
  <si>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</si>
  <si>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</si>
  <si>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</si>
  <si>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</si>
  <si>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</si>
  <si>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</si>
  <si>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</si>
  <si>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</si>
  <si>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</si>
  <si>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</si>
  <si>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</si>
  <si>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</si>
  <si>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</si>
  <si>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</si>
  <si>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</si>
  <si>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</si>
  <si>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</si>
  <si>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</si>
  <si>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</si>
  <si>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</si>
  <si>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</si>
  <si>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</si>
  <si>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</si>
  <si>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</si>
  <si>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</si>
  <si>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</si>
  <si>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</si>
  <si>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</si>
  <si>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</si>
  <si>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</si>
  <si>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</si>
  <si>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</si>
  <si>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</si>
  <si>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</si>
  <si>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</si>
  <si>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</si>
  <si>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</si>
  <si>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</si>
  <si>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</si>
  <si>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</si>
  <si>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</si>
  <si>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</si>
  <si>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</si>
  <si>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</si>
  <si>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</si>
  <si>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</si>
  <si>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</si>
  <si>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</si>
  <si>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</si>
  <si>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</si>
  <si>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</si>
  <si>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</si>
  <si>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</si>
  <si>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</si>
  <si>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</si>
  <si>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</si>
  <si>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</si>
  <si>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</si>
  <si>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</si>
  <si>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</si>
  <si>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</si>
  <si>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</si>
  <si>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</si>
  <si>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</si>
  <si>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</si>
  <si>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</si>
  <si>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</si>
  <si>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</si>
  <si>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</si>
  <si>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</si>
  <si>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</si>
  <si>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</si>
  <si>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</si>
  <si>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</si>
  <si>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</si>
  <si>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</si>
  <si>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</si>
  <si>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</si>
  <si>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</si>
  <si>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</si>
  <si>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</si>
  <si>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</si>
  <si>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</si>
  <si>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</si>
  <si>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</si>
  <si>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</si>
  <si>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</si>
  <si>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</si>
  <si>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</si>
  <si>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</si>
  <si>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</si>
  <si>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</si>
  <si>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</si>
  <si>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</si>
  <si>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</si>
  <si>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</si>
  <si>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</si>
  <si>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</si>
  <si>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</si>
  <si>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</si>
  <si>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</si>
  <si>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</si>
  <si>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</si>
  <si>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</si>
  <si>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</si>
  <si>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</si>
  <si>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</si>
  <si>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</si>
  <si>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</si>
  <si>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</si>
  <si>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</si>
  <si>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</si>
  <si>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</si>
  <si>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</si>
  <si>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</si>
  <si>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</si>
  <si>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</si>
  <si>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</si>
  <si>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</si>
  <si>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</si>
  <si>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</si>
  <si>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</si>
  <si>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</si>
  <si>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</si>
  <si>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</si>
  <si>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</si>
  <si>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</si>
  <si>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</si>
  <si>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</si>
  <si>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</si>
  <si>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</si>
  <si>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</si>
  <si>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</si>
  <si>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</si>
  <si>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</si>
  <si>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</si>
  <si>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</si>
  <si>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</si>
  <si>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</si>
  <si>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</si>
  <si>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</si>
  <si>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</si>
  <si>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</si>
  <si>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</si>
  <si>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</si>
  <si>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</si>
  <si>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</si>
  <si>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</si>
  <si>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</si>
  <si>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</si>
  <si>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</si>
  <si>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</si>
  <si>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</si>
  <si>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</si>
  <si>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</si>
  <si>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</si>
  <si>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</si>
  <si>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</si>
  <si>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</si>
  <si>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</si>
  <si>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</si>
  <si>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</si>
  <si>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</si>
  <si>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</si>
  <si>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</si>
  <si>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</si>
  <si>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</si>
  <si>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</si>
  <si>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</si>
  <si>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</si>
  <si>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</si>
  <si>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</si>
  <si>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</si>
  <si>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</si>
  <si>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</si>
  <si>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</si>
  <si>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</si>
  <si>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</si>
  <si>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</si>
  <si>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</si>
  <si>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</si>
  <si>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</si>
  <si>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</si>
  <si>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</si>
  <si>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</si>
  <si>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</si>
  <si>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</si>
  <si>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</si>
  <si>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</si>
  <si>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</si>
  <si>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</si>
  <si>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</si>
  <si>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</si>
  <si>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</si>
  <si>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</si>
  <si>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</si>
  <si>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</si>
  <si>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</si>
  <si>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</si>
  <si>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</si>
  <si>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</si>
  <si>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</si>
  <si>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</si>
  <si>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</si>
  <si>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</si>
  <si>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</si>
  <si>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</si>
  <si>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</si>
  <si>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</si>
  <si>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</si>
  <si>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</si>
  <si>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</si>
  <si>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</si>
  <si>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</si>
  <si>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</si>
  <si>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</si>
  <si>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</si>
  <si>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</si>
  <si>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</si>
  <si>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</si>
  <si>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</si>
  <si>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</si>
  <si>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</si>
  <si>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</si>
  <si>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</si>
  <si>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</si>
  <si>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</si>
  <si>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</si>
  <si>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</si>
  <si>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</si>
  <si>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</si>
  <si>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</si>
  <si>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</si>
  <si>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</si>
  <si>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</si>
  <si>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</si>
  <si>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</si>
  <si>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</si>
  <si>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</si>
  <si>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</si>
  <si>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</si>
  <si>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</si>
  <si>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</si>
  <si>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</si>
  <si>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</si>
  <si>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</si>
  <si>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</si>
  <si>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</si>
  <si>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</si>
  <si>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</si>
  <si>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</si>
  <si>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</si>
  <si>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</si>
  <si>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</si>
  <si>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</si>
  <si>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</si>
  <si>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</si>
  <si>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</si>
  <si>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</si>
  <si>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</si>
  <si>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</si>
  <si>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</si>
  <si>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</si>
  <si>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</si>
  <si>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</si>
  <si>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</si>
  <si>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</si>
  <si>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</si>
  <si>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</si>
  <si>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</si>
  <si>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</si>
  <si>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</si>
  <si>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</si>
  <si>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</si>
  <si>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</si>
  <si>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</si>
  <si>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</si>
  <si>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</si>
  <si>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</si>
  <si>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</si>
  <si>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</si>
  <si>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</si>
  <si>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</si>
  <si>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</si>
  <si>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</si>
  <si>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</si>
  <si>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</si>
  <si>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</si>
  <si>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</si>
  <si>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</si>
  <si>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</si>
  <si>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</si>
  <si>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</si>
  <si>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</si>
  <si>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</si>
  <si>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</si>
  <si>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</si>
  <si>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</si>
  <si>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</si>
  <si>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</si>
  <si>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</si>
  <si>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</si>
  <si>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</si>
  <si>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</si>
  <si>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</si>
  <si>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</si>
  <si>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</si>
  <si>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</si>
  <si>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</si>
  <si>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</si>
  <si>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</si>
  <si>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</si>
  <si>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</si>
  <si>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</si>
  <si>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</si>
  <si>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</si>
  <si>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</si>
  <si>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</si>
  <si>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</si>
  <si>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</si>
  <si>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</si>
  <si>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</si>
  <si>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</si>
  <si>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</si>
  <si>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</si>
  <si>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</si>
  <si>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</si>
  <si>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</si>
  <si>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</si>
  <si>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</si>
  <si>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</si>
  <si>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</si>
  <si>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</si>
  <si>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</si>
  <si>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</si>
  <si>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</si>
  <si>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</si>
  <si>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</si>
  <si>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</si>
  <si>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</si>
  <si>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</si>
  <si>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</si>
  <si>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</si>
  <si>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</si>
  <si>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</si>
  <si>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</si>
  <si>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</si>
  <si>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</si>
  <si>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</si>
  <si>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</si>
  <si>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</si>
  <si>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</si>
  <si>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</si>
  <si>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</si>
  <si>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</si>
  <si>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</si>
  <si>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</si>
  <si>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</si>
  <si>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</si>
  <si>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</si>
  <si>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</si>
  <si>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</si>
  <si>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</si>
  <si>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</si>
  <si>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</si>
  <si>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</si>
  <si>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</si>
  <si>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</si>
  <si>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</si>
  <si>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</si>
  <si>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</si>
  <si>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</si>
  <si>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</si>
  <si>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</si>
  <si>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</si>
  <si>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</si>
  <si>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</si>
  <si>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</si>
  <si>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</si>
  <si>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</si>
  <si>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</si>
  <si>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</si>
  <si>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</si>
  <si>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</si>
  <si>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</si>
  <si>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</si>
  <si>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</si>
  <si>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</si>
  <si>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</si>
  <si>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</si>
  <si>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</si>
  <si>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</si>
  <si>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</si>
  <si>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</si>
  <si>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</si>
  <si>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</si>
  <si>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</si>
  <si>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</si>
  <si>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</si>
  <si>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</si>
  <si>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</si>
  <si>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</si>
  <si>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</si>
  <si>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</si>
  <si>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</si>
  <si>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</si>
  <si>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</si>
  <si>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</si>
  <si>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</si>
  <si>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</si>
  <si>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</si>
  <si>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</si>
  <si>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</si>
  <si>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</si>
  <si>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</si>
  <si>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</si>
  <si>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</si>
  <si>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</si>
  <si>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</si>
  <si>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</si>
  <si>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</si>
  <si>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</si>
  <si>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</si>
  <si>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</si>
  <si>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</si>
  <si>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</si>
  <si>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</si>
  <si>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</si>
  <si>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</si>
  <si>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</si>
  <si>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</si>
  <si>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</si>
  <si>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</si>
  <si>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</si>
  <si>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</si>
  <si>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</si>
  <si>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</si>
  <si>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</si>
  <si>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</si>
  <si>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</si>
  <si>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</si>
  <si>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</si>
  <si>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</si>
  <si>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</si>
  <si>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</si>
  <si>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</si>
  <si>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</si>
  <si>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</si>
  <si>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</si>
  <si>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</si>
  <si>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</si>
  <si>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</si>
  <si>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</si>
  <si>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</si>
  <si>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</si>
  <si>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</si>
  <si>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</si>
  <si>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</si>
  <si>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</si>
  <si>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</si>
  <si>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</si>
  <si>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</si>
  <si>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</si>
  <si>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</si>
  <si>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</si>
  <si>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</si>
  <si>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</si>
  <si>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</si>
  <si>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</si>
  <si>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</si>
  <si>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</si>
  <si>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</si>
  <si>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</si>
  <si>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</si>
  <si>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</si>
  <si>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</si>
  <si>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</si>
  <si>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</si>
  <si>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</si>
  <si>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</si>
  <si>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</si>
  <si>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</si>
  <si>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</si>
  <si>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</si>
  <si>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</si>
  <si>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</si>
  <si>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</si>
  <si>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</si>
  <si>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</si>
  <si>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</si>
  <si>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</si>
  <si>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</si>
  <si>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</si>
  <si>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</si>
  <si>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</si>
  <si>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</si>
  <si>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</si>
  <si>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</si>
  <si>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</si>
  <si>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</si>
  <si>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</si>
  <si>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</si>
  <si>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</si>
  <si>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</si>
  <si>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</si>
  <si>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</si>
  <si>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</si>
  <si>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</si>
  <si>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</si>
  <si>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</si>
  <si>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</si>
  <si>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</si>
  <si>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</si>
  <si>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</si>
  <si>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</si>
  <si>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</si>
  <si>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</si>
  <si>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</si>
  <si>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</si>
  <si>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</si>
  <si>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</si>
  <si>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</si>
  <si>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</si>
  <si>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</si>
  <si>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</si>
  <si>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</si>
  <si>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</si>
  <si>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</si>
  <si>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</si>
  <si>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</si>
  <si>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</si>
  <si>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</si>
  <si>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</si>
  <si>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</si>
  <si>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</si>
  <si>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</si>
  <si>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</si>
  <si>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</si>
  <si>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</si>
  <si>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</si>
  <si>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</si>
  <si>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</si>
  <si>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</si>
  <si>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</si>
  <si>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</si>
  <si>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</si>
  <si>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</si>
  <si>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</si>
  <si>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</si>
  <si>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</si>
  <si>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</si>
  <si>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</si>
  <si>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</si>
  <si>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</si>
  <si>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</si>
  <si>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</si>
  <si>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</si>
  <si>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</si>
  <si>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</si>
  <si>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</si>
  <si>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</si>
  <si>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</si>
  <si>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</si>
  <si>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</si>
  <si>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</si>
  <si>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</si>
  <si>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</si>
  <si>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</si>
  <si>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</si>
  <si>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</si>
  <si>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</si>
  <si>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</si>
  <si>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</si>
  <si>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</si>
  <si>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</si>
  <si>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</si>
  <si>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</si>
  <si>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</si>
  <si>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</si>
  <si>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</si>
  <si>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</si>
  <si>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</si>
  <si>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</si>
  <si>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</si>
  <si>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</si>
  <si>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</si>
  <si>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</si>
  <si>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</si>
  <si>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</si>
  <si>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</si>
  <si>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</si>
  <si>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</si>
  <si>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</si>
  <si>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</si>
  <si>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</si>
  <si>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</si>
  <si>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</si>
  <si>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</si>
  <si>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</si>
  <si>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</si>
  <si>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</si>
  <si>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</si>
  <si>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</si>
  <si>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</si>
  <si>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</si>
  <si>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</si>
  <si>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</si>
  <si>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</si>
  <si>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</si>
  <si>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</si>
  <si>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</si>
  <si>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</si>
  <si>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</si>
  <si>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</si>
  <si>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</si>
  <si>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</si>
  <si>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</si>
  <si>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</si>
  <si>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</si>
  <si>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</si>
  <si>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</si>
  <si>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</si>
  <si>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</si>
  <si>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</si>
  <si>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</si>
  <si>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</si>
  <si>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</si>
  <si>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</si>
  <si>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</si>
  <si>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</si>
  <si>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</si>
  <si>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</si>
  <si>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</si>
  <si>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</si>
  <si>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</si>
  <si>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</si>
  <si>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</si>
  <si>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</si>
  <si>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</si>
  <si>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</si>
  <si>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</si>
  <si>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</si>
  <si>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</si>
  <si>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</si>
  <si>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</si>
  <si>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</si>
  <si>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</si>
  <si>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</si>
  <si>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</si>
  <si>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</si>
  <si>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</si>
  <si>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</si>
  <si>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</si>
  <si>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</si>
  <si>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</si>
  <si>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</si>
  <si>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</si>
  <si>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</si>
  <si>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</si>
  <si>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</si>
  <si>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</si>
  <si>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</si>
  <si>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</si>
  <si>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</si>
  <si>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</si>
  <si>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</si>
  <si>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</si>
  <si>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</si>
  <si>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</si>
  <si>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</si>
  <si>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</si>
  <si>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</si>
  <si>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</si>
  <si>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</si>
  <si>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</si>
  <si>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</si>
  <si>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</si>
  <si>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</si>
  <si>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</si>
  <si>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</si>
  <si>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</si>
  <si>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</si>
  <si>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</si>
  <si>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</si>
  <si>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</si>
  <si>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</si>
  <si>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</si>
  <si>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</si>
  <si>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</si>
  <si>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</si>
  <si>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</si>
  <si>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</si>
  <si>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</si>
  <si>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</si>
  <si>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</si>
  <si>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</si>
  <si>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</si>
  <si>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</si>
  <si>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</si>
  <si>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</si>
  <si>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</si>
  <si>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</si>
  <si>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</si>
  <si>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</si>
  <si>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</si>
  <si>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</si>
  <si>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</si>
  <si>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</si>
  <si>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</si>
  <si>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</si>
  <si>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</si>
  <si>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</si>
  <si>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</si>
  <si>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</si>
  <si>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</si>
  <si>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</si>
  <si>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</si>
  <si>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</si>
  <si>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</si>
  <si>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</si>
  <si>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</si>
  <si>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</si>
  <si>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</si>
  <si>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</si>
  <si>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</si>
  <si>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</si>
  <si>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</si>
  <si>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</si>
  <si>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</si>
  <si>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</si>
  <si>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</si>
  <si>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</si>
  <si>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</si>
  <si>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</si>
  <si>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</si>
  <si>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</si>
  <si>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</si>
  <si>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</si>
  <si>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</si>
  <si>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</si>
  <si>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</si>
  <si>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</si>
  <si>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</si>
  <si>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</si>
  <si>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</si>
  <si>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</si>
  <si>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</si>
  <si>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</si>
  <si>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</si>
  <si>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</si>
  <si>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</si>
  <si>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</si>
  <si>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</si>
  <si>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</si>
  <si>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</si>
  <si>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</si>
  <si>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</si>
  <si>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</si>
  <si>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</si>
  <si>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</si>
  <si>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</si>
  <si>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</si>
  <si>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</si>
  <si>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</si>
  <si>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</si>
  <si>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</si>
  <si>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</si>
  <si>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</si>
  <si>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</si>
  <si>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</si>
  <si>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</si>
  <si>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</si>
  <si>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</si>
  <si>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</si>
  <si>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</si>
  <si>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</si>
  <si>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</si>
  <si>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</si>
  <si>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</si>
  <si>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</si>
  <si>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</si>
  <si>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</si>
  <si>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</si>
  <si>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</si>
  <si>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</si>
  <si>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</si>
  <si>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</si>
  <si>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</si>
  <si>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</si>
  <si>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</si>
  <si>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</si>
  <si>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</si>
  <si>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</si>
  <si>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</si>
  <si>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</si>
  <si>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</si>
  <si>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</si>
  <si>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</si>
  <si>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</si>
  <si>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</si>
  <si>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</si>
  <si>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</si>
  <si>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</si>
  <si>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</si>
  <si>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</si>
  <si>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</si>
  <si>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</si>
  <si>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</si>
  <si>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</si>
  <si>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</si>
  <si>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</si>
  <si>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</si>
  <si>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</si>
  <si>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</si>
  <si>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</si>
  <si>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</si>
  <si>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</si>
  <si>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</si>
  <si>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</si>
  <si>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</si>
  <si>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</si>
  <si>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</si>
  <si>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</si>
  <si>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</si>
  <si>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</si>
  <si>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</si>
  <si>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</si>
  <si>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</si>
  <si>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</si>
  <si>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</si>
  <si>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</si>
  <si>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</si>
  <si>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</si>
  <si>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</si>
  <si>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</si>
  <si>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</si>
  <si>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</si>
  <si>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</si>
  <si>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</si>
  <si>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</si>
  <si>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</si>
  <si>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</si>
  <si>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</si>
  <si>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</si>
  <si>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</si>
  <si>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</si>
  <si>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</si>
  <si>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</si>
  <si>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</si>
  <si>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</si>
  <si>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</si>
  <si>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</si>
  <si>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</si>
  <si>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</si>
  <si>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</si>
  <si>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</si>
  <si>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</si>
  <si>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</si>
  <si>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</si>
  <si>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</si>
  <si>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</si>
  <si>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</si>
  <si>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</si>
  <si>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</si>
  <si>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</si>
  <si>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</si>
  <si>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</si>
  <si>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</si>
  <si>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</si>
  <si>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</si>
  <si>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</si>
  <si>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</si>
  <si>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</si>
  <si>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</si>
  <si>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</si>
  <si>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</si>
  <si>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</si>
  <si>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</si>
  <si>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</si>
  <si>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</si>
  <si>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</si>
  <si>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</si>
  <si>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</si>
  <si>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</si>
  <si>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</si>
  <si>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</si>
  <si>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</si>
  <si>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</si>
  <si>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</si>
  <si>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</si>
  <si>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</si>
  <si>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</si>
  <si>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</si>
  <si>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</si>
  <si>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</si>
  <si>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</si>
  <si>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</si>
  <si>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</si>
  <si>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</si>
  <si>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</si>
  <si>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</si>
  <si>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</si>
  <si>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</si>
  <si>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</si>
  <si>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</si>
  <si>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</si>
  <si>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</si>
  <si>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</si>
  <si>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</si>
  <si>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</si>
  <si>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</si>
  <si>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</si>
  <si>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</si>
  <si>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</si>
  <si>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</si>
  <si>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</si>
  <si>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</si>
  <si>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</si>
  <si>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</si>
  <si>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</si>
  <si>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</si>
  <si>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</si>
  <si>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</si>
  <si>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</si>
  <si>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</si>
  <si>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</si>
  <si>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</si>
  <si>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</si>
  <si>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</si>
  <si>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</si>
  <si>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</si>
  <si>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</si>
  <si>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</si>
  <si>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</si>
  <si>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</si>
  <si>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</si>
  <si>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</si>
  <si>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</si>
  <si>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</si>
  <si>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</si>
  <si>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</si>
  <si>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</si>
  <si>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</si>
  <si>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</si>
  <si>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</si>
  <si>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</si>
  <si>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</si>
  <si>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</si>
  <si>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</si>
  <si>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</si>
  <si>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</si>
  <si>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</si>
  <si>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</si>
  <si>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</si>
  <si>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</si>
  <si>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</si>
  <si>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</si>
  <si>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</si>
  <si>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</si>
  <si>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</si>
  <si>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</si>
  <si>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</si>
  <si>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</si>
  <si>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</si>
  <si>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</si>
  <si>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</si>
  <si>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</si>
  <si>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</si>
  <si>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</si>
  <si>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</si>
  <si>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</si>
  <si>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</si>
  <si>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</si>
  <si>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</si>
  <si>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</si>
  <si>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</si>
  <si>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</si>
  <si>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</si>
  <si>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</si>
  <si>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</si>
  <si>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</si>
  <si>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</si>
  <si>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</si>
  <si>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</si>
  <si>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</si>
  <si>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</si>
  <si>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</si>
  <si>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</si>
  <si>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</si>
  <si>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</si>
  <si>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</si>
  <si>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</si>
  <si>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</si>
  <si>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</si>
  <si>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</si>
  <si>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</si>
  <si>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</si>
  <si>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</si>
  <si>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</si>
  <si>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</si>
  <si>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</si>
  <si>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</si>
  <si>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</si>
  <si>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</si>
  <si>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</si>
  <si>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</si>
  <si>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</si>
  <si>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</si>
  <si>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</si>
  <si>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</si>
  <si>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</si>
  <si>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</si>
  <si>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</si>
  <si>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</si>
  <si>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</si>
  <si>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</si>
  <si>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</si>
  <si>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</si>
  <si>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</si>
  <si>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</si>
  <si>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</si>
  <si>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</si>
  <si>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</si>
  <si>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</si>
  <si>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</si>
  <si>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</si>
  <si>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</si>
  <si>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</si>
  <si>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</si>
  <si>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</si>
  <si>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</si>
  <si>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</si>
  <si>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</si>
  <si>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</si>
  <si>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</si>
  <si>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</si>
  <si>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</si>
  <si>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</si>
  <si>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</si>
  <si>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</si>
  <si>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</si>
  <si>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</si>
  <si>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</si>
  <si>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</si>
  <si>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</si>
  <si>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</si>
  <si>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</si>
  <si>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</si>
  <si>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</si>
  <si>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</si>
  <si>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</si>
  <si>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</si>
  <si>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</si>
  <si>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</si>
  <si>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</si>
  <si>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</si>
  <si>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</si>
  <si>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</si>
  <si>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</si>
  <si>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</si>
  <si>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</si>
  <si>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</si>
  <si>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</si>
  <si>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</si>
  <si>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</si>
  <si>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</si>
  <si>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</si>
  <si>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</si>
  <si>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</si>
  <si>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</si>
  <si>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</si>
  <si>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</si>
  <si>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</si>
  <si>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</si>
  <si>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</si>
  <si>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</si>
  <si>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</si>
  <si>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</si>
  <si>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</si>
  <si>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</si>
  <si>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</si>
  <si>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</si>
  <si>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</si>
  <si>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</si>
  <si>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</si>
  <si>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</si>
  <si>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</si>
  <si>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</si>
  <si>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</si>
  <si>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</si>
  <si>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</si>
  <si>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</si>
  <si>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</si>
  <si>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</si>
  <si>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</si>
  <si>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</si>
  <si>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</si>
  <si>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</si>
  <si>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</si>
  <si>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</si>
  <si>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</si>
  <si>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</si>
  <si>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</si>
  <si>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</si>
  <si>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</si>
  <si>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</si>
  <si>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</si>
  <si>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</si>
  <si>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</si>
  <si>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</si>
  <si>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</si>
  <si>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</si>
  <si>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</si>
  <si>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</si>
  <si>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</si>
  <si>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</si>
  <si>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</si>
  <si>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</si>
  <si>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</si>
  <si>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</si>
  <si>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</si>
  <si>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</si>
  <si>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</si>
  <si>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</si>
  <si>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</si>
  <si>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</si>
  <si>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</si>
  <si>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</si>
  <si>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</si>
  <si>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</si>
  <si>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</si>
  <si>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</si>
  <si>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</si>
  <si>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</si>
  <si>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</si>
  <si>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</si>
  <si>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</si>
  <si>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</si>
  <si>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</si>
  <si>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</si>
  <si>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</si>
  <si>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</si>
  <si>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</si>
  <si>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</si>
  <si>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</si>
  <si>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</si>
  <si>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</si>
  <si>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</si>
  <si>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</si>
  <si>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</si>
  <si>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</si>
  <si>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</si>
  <si>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</si>
  <si>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</si>
  <si>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</si>
  <si>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</si>
  <si>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</si>
  <si>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</si>
  <si>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</si>
  <si>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</si>
  <si>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</si>
  <si>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</si>
  <si>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</si>
  <si>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</si>
  <si>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</si>
  <si>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</si>
  <si>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</si>
  <si>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</si>
  <si>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</si>
  <si>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</si>
  <si>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</si>
  <si>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</si>
  <si>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</si>
  <si>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</si>
  <si>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</si>
  <si>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</si>
  <si>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</si>
  <si>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</si>
  <si>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</si>
  <si>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</si>
  <si>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</si>
  <si>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</si>
  <si>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</si>
  <si>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</si>
  <si>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</si>
  <si>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</si>
  <si>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</si>
  <si>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</si>
  <si>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</si>
  <si>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</si>
  <si>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</si>
  <si>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</si>
  <si>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</si>
  <si>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</si>
  <si>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</si>
  <si>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</si>
  <si>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</si>
  <si>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</si>
  <si>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</si>
  <si>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</si>
  <si>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</si>
  <si>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</si>
  <si>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</si>
  <si>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</si>
  <si>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</si>
  <si>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</si>
  <si>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</si>
  <si>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</si>
  <si>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</si>
  <si>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</si>
  <si>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</si>
  <si>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</si>
  <si>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</si>
  <si>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</si>
  <si>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</si>
  <si>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</si>
  <si>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</si>
  <si>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</si>
  <si>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</si>
  <si>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</si>
  <si>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</si>
  <si>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</si>
  <si>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</si>
  <si>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</si>
  <si>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</si>
  <si>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</si>
  <si>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</si>
  <si>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</si>
  <si>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</si>
  <si>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</si>
  <si>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</si>
  <si>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</si>
  <si>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</si>
  <si>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</si>
  <si>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</si>
  <si>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</si>
  <si>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</si>
  <si>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</si>
  <si>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</si>
  <si>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</si>
  <si>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</si>
  <si>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</si>
  <si>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</si>
  <si>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</si>
  <si>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</si>
  <si>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</si>
  <si>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</si>
  <si>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</si>
  <si>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</si>
  <si>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</si>
  <si>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</si>
  <si>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</si>
  <si>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</si>
  <si>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</si>
  <si>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</si>
  <si>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</si>
  <si>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</si>
  <si>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</si>
  <si>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</si>
  <si>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</si>
  <si>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</si>
  <si>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</si>
  <si>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</si>
  <si>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</si>
  <si>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</si>
  <si>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</si>
  <si>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</si>
  <si>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</si>
  <si>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</si>
  <si>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</si>
  <si>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</si>
  <si>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</si>
  <si>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</si>
  <si>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</si>
  <si>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</si>
  <si>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</si>
  <si>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</si>
  <si>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</si>
  <si>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</si>
  <si>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</si>
  <si>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</si>
  <si>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</si>
  <si>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</si>
  <si>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</si>
  <si>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</si>
  <si>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</si>
  <si>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</si>
  <si>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</si>
  <si>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</si>
  <si>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</si>
  <si>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</si>
  <si>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</si>
  <si>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</si>
  <si>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</si>
  <si>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</si>
  <si>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</si>
  <si>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</si>
  <si>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</si>
  <si>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</si>
  <si>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</si>
  <si>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</si>
  <si>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</si>
  <si>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</si>
  <si>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</si>
  <si>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</si>
  <si>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</si>
  <si>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</si>
  <si>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</si>
  <si>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</si>
  <si>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</si>
  <si>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</si>
  <si>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</si>
  <si>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</si>
  <si>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</si>
  <si>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</si>
  <si>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</si>
  <si>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</si>
  <si>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</si>
  <si>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</si>
  <si>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</si>
  <si>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</si>
  <si>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</si>
  <si>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</si>
  <si>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</si>
  <si>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</si>
  <si>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</si>
  <si>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</si>
  <si>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</si>
  <si>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</si>
  <si>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</si>
  <si>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</si>
  <si>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</si>
  <si>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</si>
  <si>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</si>
  <si>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</si>
  <si>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</si>
  <si>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</si>
  <si>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</si>
  <si>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</si>
  <si>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</si>
  <si>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</si>
  <si>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</si>
  <si>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</si>
  <si>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</si>
  <si>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</si>
  <si>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</si>
  <si>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</si>
  <si>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</si>
  <si>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</si>
  <si>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</si>
  <si>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</si>
  <si>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</si>
  <si>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</si>
  <si>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</si>
  <si>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</si>
  <si>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</si>
  <si>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</si>
  <si>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</si>
  <si>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</si>
  <si>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</si>
  <si>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</si>
  <si>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</si>
  <si>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</si>
  <si>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</si>
  <si>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</si>
  <si>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</si>
  <si>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</si>
  <si>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</si>
  <si>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</si>
  <si>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</si>
  <si>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</si>
  <si>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</si>
  <si>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</si>
  <si>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</si>
  <si>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</si>
  <si>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</si>
  <si>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</si>
  <si>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</si>
  <si>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</si>
  <si>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</si>
  <si>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</si>
  <si>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</si>
  <si>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</si>
  <si>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</si>
  <si>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</si>
  <si>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</si>
  <si>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</si>
  <si>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</si>
  <si>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</si>
  <si>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</si>
  <si>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</si>
  <si>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</si>
  <si>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</si>
  <si>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</si>
  <si>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</si>
  <si>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</si>
  <si>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</si>
  <si>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</si>
  <si>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</si>
  <si>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</si>
  <si>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</si>
  <si>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</si>
  <si>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</si>
  <si>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</si>
  <si>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</si>
  <si>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</si>
  <si>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</si>
  <si>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</si>
  <si>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</si>
  <si>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</si>
  <si>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</si>
  <si>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</si>
  <si>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</si>
  <si>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</si>
  <si>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</si>
  <si>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</si>
  <si>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</si>
  <si>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</si>
  <si>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</si>
  <si>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</si>
  <si>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</si>
  <si>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</si>
  <si>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</si>
  <si>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</si>
  <si>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</si>
  <si>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</si>
  <si>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</si>
  <si>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</si>
  <si>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</si>
  <si>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</si>
  <si>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</si>
  <si>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</si>
  <si>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</si>
  <si>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</si>
  <si>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</si>
  <si>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</si>
  <si>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</si>
  <si>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</si>
  <si>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</si>
  <si>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</si>
  <si>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</si>
  <si>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</si>
  <si>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</si>
  <si>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</si>
  <si>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</si>
  <si>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</si>
  <si>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</si>
  <si>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</si>
  <si>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</si>
  <si>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</si>
  <si>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</si>
  <si>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</si>
  <si>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</si>
  <si>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</si>
  <si>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</si>
  <si>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</si>
  <si>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</si>
  <si>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</si>
  <si>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</si>
  <si>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</si>
  <si>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</si>
  <si>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</si>
  <si>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</si>
  <si>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</si>
  <si>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</si>
  <si>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</si>
  <si>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</si>
  <si>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</si>
  <si>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</si>
  <si>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</si>
  <si>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</si>
  <si>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</si>
  <si>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</si>
  <si>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</si>
  <si>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</si>
  <si>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</si>
  <si>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</si>
  <si>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</si>
  <si>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</si>
  <si>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</si>
  <si>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</si>
  <si>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</si>
  <si>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</si>
  <si>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</si>
  <si>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</si>
  <si>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</si>
  <si>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</si>
  <si>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</si>
  <si>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</si>
  <si>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</si>
  <si>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</si>
  <si>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</si>
  <si>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</si>
  <si>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</si>
  <si>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</si>
  <si>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</si>
  <si>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</si>
  <si>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</si>
  <si>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</si>
  <si>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</si>
  <si>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</si>
  <si>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</si>
  <si>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</si>
  <si>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</si>
  <si>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</si>
  <si>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</si>
  <si>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</si>
  <si>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</si>
  <si>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</si>
  <si>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</si>
  <si>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</si>
  <si>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</si>
  <si>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</si>
  <si>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</si>
  <si>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</si>
  <si>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</si>
  <si>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</si>
  <si>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</si>
  <si>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</si>
  <si>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</si>
  <si>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</si>
  <si>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</si>
  <si>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</si>
  <si>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</si>
  <si>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</si>
  <si>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</si>
  <si>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</si>
  <si>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</si>
  <si>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</si>
  <si>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</si>
  <si>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</si>
  <si>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</si>
  <si>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</si>
  <si>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</si>
  <si>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</si>
  <si>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</si>
  <si>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</si>
  <si>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</si>
  <si>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</si>
  <si>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</si>
  <si>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</si>
  <si>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</si>
  <si>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</si>
  <si>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</si>
  <si>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</si>
  <si>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</si>
  <si>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</si>
  <si>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</si>
  <si>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</si>
  <si>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</si>
  <si>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</si>
  <si>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</si>
  <si>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</si>
  <si>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</si>
  <si>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</si>
  <si>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</si>
  <si>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</si>
  <si>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</si>
  <si>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</si>
  <si>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</si>
  <si>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</si>
  <si>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</si>
  <si>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</si>
  <si>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</si>
  <si>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</si>
  <si>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</si>
  <si>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</si>
  <si>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</si>
  <si>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</si>
  <si>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</si>
  <si>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</si>
  <si>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</si>
  <si>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</si>
  <si>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</si>
  <si>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</si>
  <si>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</si>
  <si>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</si>
  <si>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</si>
  <si>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</si>
  <si>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</si>
  <si>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</si>
  <si>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</si>
  <si>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</si>
  <si>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</si>
  <si>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</si>
  <si>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</si>
  <si>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</si>
  <si>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</si>
  <si>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</si>
  <si>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</si>
  <si>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</si>
  <si>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</si>
  <si>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</si>
  <si>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</si>
  <si>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</si>
  <si>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</si>
  <si>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</si>
  <si>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</si>
  <si>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</si>
  <si>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</si>
  <si>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</si>
  <si>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</si>
  <si>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</si>
  <si>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</si>
  <si>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</si>
  <si>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</si>
  <si>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</si>
  <si>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</si>
  <si>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</si>
  <si>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</si>
  <si>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</si>
  <si>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</si>
  <si>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</si>
  <si>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</si>
  <si>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</si>
  <si>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</si>
  <si>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</si>
  <si>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</si>
  <si>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</si>
  <si>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</si>
  <si>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</si>
  <si>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</si>
  <si>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</si>
  <si>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</si>
  <si>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</si>
  <si>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</si>
  <si>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</si>
  <si>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</si>
  <si>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</si>
  <si>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</si>
  <si>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</si>
  <si>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</si>
  <si>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</si>
  <si>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</si>
  <si>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</si>
  <si>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</si>
  <si>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</si>
  <si>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</si>
  <si>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</si>
  <si>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</si>
  <si>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</si>
  <si>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</si>
  <si>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</si>
  <si>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</si>
  <si>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</si>
  <si>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</si>
  <si>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</si>
  <si>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</si>
  <si>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</si>
  <si>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</si>
  <si>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</si>
  <si>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</si>
  <si>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</si>
  <si>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</si>
  <si>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</si>
  <si>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</si>
  <si>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</si>
  <si>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</si>
  <si>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</si>
  <si>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</si>
  <si>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</si>
  <si>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</si>
  <si>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</si>
  <si>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</si>
  <si>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</si>
  <si>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</si>
  <si>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</si>
  <si>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</si>
  <si>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</si>
  <si>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</si>
  <si>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</si>
  <si>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</si>
  <si>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</si>
  <si>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</si>
  <si>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</si>
  <si>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</si>
  <si>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</si>
  <si>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</si>
  <si>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</si>
  <si>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</si>
  <si>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</si>
  <si>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</si>
  <si>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</si>
  <si>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</si>
  <si>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</si>
  <si>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</si>
  <si>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</si>
  <si>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</si>
  <si>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</si>
  <si>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</si>
  <si>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</si>
  <si>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</si>
  <si>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</si>
  <si>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</si>
  <si>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</si>
  <si>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</si>
  <si>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</si>
  <si>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</si>
  <si>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</si>
  <si>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</si>
  <si>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</si>
  <si>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</si>
  <si>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</si>
  <si>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</si>
  <si>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</si>
  <si>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</si>
  <si>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</si>
  <si>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</si>
  <si>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</si>
  <si>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</si>
  <si>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</si>
  <si>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</si>
  <si>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</si>
  <si>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</si>
  <si>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</si>
  <si>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</si>
  <si>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</si>
  <si>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</si>
  <si>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</si>
  <si>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</si>
  <si>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</si>
  <si>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</si>
  <si>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</si>
  <si>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</si>
  <si>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</si>
  <si>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</si>
  <si>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</si>
  <si>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</si>
  <si>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</si>
  <si>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</si>
  <si>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</si>
  <si>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</si>
  <si>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</si>
  <si>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</si>
  <si>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</si>
  <si>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</si>
  <si>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</si>
  <si>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</si>
  <si>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</si>
  <si>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</si>
  <si>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</si>
  <si>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</si>
  <si>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</si>
  <si>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</si>
  <si>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</si>
  <si>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</si>
  <si>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</si>
  <si>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</si>
  <si>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</si>
  <si>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</si>
  <si>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</si>
  <si>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</si>
  <si>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</si>
  <si>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</si>
  <si>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</si>
  <si>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</si>
  <si>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</si>
  <si>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</si>
  <si>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</si>
  <si>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</si>
  <si>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</si>
  <si>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</si>
  <si>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</si>
  <si>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</si>
  <si>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</si>
  <si>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</si>
  <si>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</si>
  <si>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</si>
  <si>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</si>
  <si>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</si>
  <si>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</si>
  <si>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</si>
  <si>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</si>
  <si>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</si>
  <si>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</si>
  <si>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</si>
  <si>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</si>
  <si>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</si>
  <si>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</si>
  <si>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</si>
  <si>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</si>
  <si>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</si>
  <si>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</si>
  <si>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</si>
  <si>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</si>
  <si>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</si>
  <si>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</si>
  <si>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</si>
  <si>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</si>
  <si>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</si>
  <si>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</si>
  <si>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</si>
  <si>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</si>
  <si>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</si>
  <si>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</si>
  <si>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</si>
  <si>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</si>
  <si>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</si>
  <si>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</si>
  <si>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</si>
  <si>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</si>
  <si>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</si>
  <si>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</si>
  <si>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</si>
  <si>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</si>
  <si>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</si>
  <si>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</si>
  <si>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</si>
  <si>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</si>
  <si>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</si>
  <si>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</si>
  <si>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</si>
  <si>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</si>
  <si>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</si>
  <si>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</si>
  <si>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</si>
  <si>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</si>
  <si>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</si>
  <si>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</si>
  <si>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</si>
  <si>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</si>
  <si>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</si>
  <si>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</si>
  <si>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</si>
  <si>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</si>
  <si>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</si>
  <si>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</si>
  <si>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</si>
  <si>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</si>
  <si>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</si>
  <si>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</si>
  <si>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</si>
  <si>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</si>
  <si>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</si>
  <si>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</si>
  <si>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</si>
  <si>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</si>
  <si>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</si>
  <si>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</si>
  <si>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</si>
  <si>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</si>
  <si>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</si>
  <si>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</si>
  <si>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</si>
  <si>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</si>
  <si>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</si>
  <si>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</si>
  <si>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</si>
  <si>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</si>
  <si>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</si>
  <si>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</si>
  <si>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</si>
  <si>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</si>
  <si>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</si>
  <si>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</si>
  <si>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</si>
  <si>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</si>
  <si>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</si>
  <si>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</si>
  <si>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</si>
  <si>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</si>
  <si>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</si>
  <si>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</si>
  <si>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</si>
  <si>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</si>
  <si>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</si>
  <si>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</si>
  <si>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</si>
  <si>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</si>
  <si>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</si>
  <si>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</si>
  <si>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</si>
  <si>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</si>
  <si>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</si>
  <si>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</si>
  <si>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</si>
  <si>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</si>
  <si>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</si>
  <si>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</si>
  <si>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</si>
  <si>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</si>
  <si>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</si>
  <si>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</si>
  <si>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</si>
  <si>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</si>
  <si>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</si>
  <si>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</si>
  <si>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</si>
  <si>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</si>
  <si>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</si>
  <si>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</si>
  <si>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</si>
  <si>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</si>
  <si>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</si>
  <si>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</si>
  <si>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</si>
  <si>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</si>
  <si>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</si>
  <si>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</si>
  <si>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</si>
  <si>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</si>
  <si>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</si>
  <si>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</si>
  <si>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</si>
  <si>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</si>
  <si>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</si>
  <si>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</si>
  <si>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</si>
  <si>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</si>
  <si>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</si>
  <si>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</si>
  <si>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</si>
  <si>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</si>
  <si>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</si>
  <si>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</si>
  <si>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</si>
  <si>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</si>
  <si>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</si>
  <si>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</si>
  <si>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</si>
  <si>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</si>
  <si>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</si>
  <si>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</si>
  <si>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</si>
  <si>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</si>
  <si>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</si>
  <si>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</si>
  <si>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</si>
  <si>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</si>
  <si>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</si>
  <si>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</si>
  <si>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</si>
  <si>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</si>
  <si>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</si>
  <si>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</si>
  <si>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</si>
  <si>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</si>
  <si>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</si>
  <si>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</si>
  <si>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</si>
  <si>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</si>
  <si>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</si>
  <si>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</si>
  <si>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</si>
  <si>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</si>
  <si>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</si>
  <si>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</si>
  <si>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</si>
  <si>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</si>
  <si>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</si>
  <si>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</si>
  <si>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</si>
  <si>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</si>
  <si>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</si>
  <si>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</si>
  <si>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</si>
  <si>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</si>
  <si>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</si>
  <si>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</si>
  <si>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</si>
  <si>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</si>
  <si>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</si>
  <si>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</si>
  <si>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</si>
  <si>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</si>
  <si>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</si>
  <si>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</si>
  <si>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</si>
  <si>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</si>
  <si>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</si>
  <si>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</si>
  <si>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</si>
  <si>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</si>
  <si>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</si>
  <si>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</si>
  <si>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</si>
  <si>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</si>
  <si>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</si>
  <si>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</si>
  <si>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</si>
  <si>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</si>
  <si>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</si>
  <si>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</si>
  <si>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</si>
  <si>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</si>
  <si>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</si>
  <si>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</si>
  <si>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</si>
  <si>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</si>
  <si>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</si>
  <si>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</si>
  <si>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</si>
  <si>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</si>
  <si>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</si>
  <si>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</si>
  <si>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</si>
  <si>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</si>
  <si>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</si>
  <si>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</si>
  <si>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</si>
  <si>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</si>
  <si>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</si>
  <si>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</si>
  <si>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</si>
  <si>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</si>
  <si>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</si>
  <si>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</si>
  <si>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</si>
  <si>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</si>
  <si>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</si>
  <si>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</si>
  <si>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</si>
  <si>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</si>
  <si>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</si>
  <si>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</si>
  <si>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</si>
  <si>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</si>
  <si>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</si>
  <si>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</si>
  <si>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</si>
  <si>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</si>
  <si>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</si>
  <si>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</si>
  <si>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</si>
  <si>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</si>
  <si>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</si>
  <si>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</si>
  <si>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</si>
  <si>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</si>
  <si>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</si>
  <si>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</si>
  <si>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</si>
  <si>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</si>
  <si>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</si>
  <si>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</si>
  <si>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</si>
  <si>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</si>
  <si>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</si>
  <si>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</si>
  <si>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</si>
  <si>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</si>
  <si>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</si>
  <si>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</si>
  <si>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</si>
  <si>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</si>
  <si>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</si>
  <si>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</si>
  <si>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</si>
  <si>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</si>
  <si>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</si>
  <si>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</si>
  <si>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</si>
  <si>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</si>
  <si>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</si>
  <si>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</si>
  <si>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</si>
  <si>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</si>
  <si>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</si>
  <si>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</si>
  <si>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</si>
  <si>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</si>
  <si>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</si>
  <si>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</si>
  <si>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</si>
  <si>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</si>
  <si>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</si>
  <si>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</si>
  <si>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</si>
  <si>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</si>
  <si>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</si>
  <si>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</si>
  <si>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</si>
  <si>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</si>
  <si>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</si>
  <si>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</si>
  <si>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</si>
  <si>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</si>
  <si>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</si>
  <si>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</si>
  <si>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</si>
  <si>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</si>
  <si>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</si>
  <si>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</si>
  <si>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</si>
  <si>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</si>
  <si>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</si>
  <si>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</si>
  <si>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</si>
  <si>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</si>
  <si>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</si>
  <si>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</si>
  <si>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</si>
  <si>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</si>
  <si>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</si>
  <si>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</si>
  <si>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</si>
  <si>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</si>
  <si>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</si>
  <si>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</si>
  <si>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</si>
  <si>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</si>
  <si>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</si>
  <si>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</si>
  <si>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</si>
  <si>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</si>
  <si>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</si>
  <si>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</si>
  <si>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</si>
  <si>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</si>
  <si>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</si>
  <si>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</si>
  <si>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</si>
  <si>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</si>
  <si>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</si>
  <si>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</si>
  <si>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</si>
  <si>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</si>
  <si>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</si>
  <si>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</si>
  <si>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</si>
  <si>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</si>
  <si>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</si>
  <si>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</si>
  <si>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</si>
  <si>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</si>
  <si>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</si>
  <si>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</si>
  <si>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</si>
  <si>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</si>
  <si>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</si>
  <si>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</si>
  <si>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</si>
  <si>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</si>
  <si>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</si>
  <si>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</si>
  <si>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</si>
  <si>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</si>
  <si>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</si>
  <si>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</si>
  <si>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</si>
  <si>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</si>
  <si>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</si>
  <si>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</si>
  <si>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</si>
  <si>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</si>
  <si>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</si>
  <si>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</si>
  <si>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</si>
  <si>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</si>
  <si>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</si>
  <si>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</si>
  <si>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</si>
  <si>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</si>
  <si>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</si>
  <si>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</si>
  <si>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</si>
  <si>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</si>
  <si>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</si>
  <si>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</si>
  <si>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</si>
  <si>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</si>
  <si>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</si>
  <si>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</si>
  <si>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</si>
  <si>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</si>
  <si>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</si>
  <si>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</si>
  <si>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</si>
  <si>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</si>
  <si>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</si>
  <si>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</si>
  <si>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</si>
  <si>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</si>
  <si>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</si>
  <si>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</si>
  <si>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</si>
  <si>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</si>
  <si>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</si>
  <si>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</si>
  <si>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</si>
  <si>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</si>
  <si>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</si>
  <si>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</si>
  <si>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</si>
  <si>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</si>
  <si>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</si>
  <si>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</si>
  <si>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</si>
  <si>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</si>
  <si>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</si>
  <si>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</si>
  <si>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</si>
  <si>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</si>
  <si>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</si>
  <si>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</si>
  <si>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</si>
  <si>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</si>
  <si>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</si>
  <si>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</si>
  <si>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</si>
  <si>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</si>
  <si>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</si>
  <si>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</si>
  <si>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</si>
  <si>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</si>
  <si>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</si>
  <si>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</si>
  <si>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</si>
  <si>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</si>
  <si>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</si>
  <si>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</si>
  <si>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</si>
  <si>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</si>
  <si>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</si>
  <si>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</si>
  <si>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</si>
  <si>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</si>
  <si>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</si>
  <si>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</si>
  <si>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</si>
  <si>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</si>
  <si>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</si>
  <si>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</si>
  <si>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</si>
  <si>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</si>
  <si>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</si>
  <si>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</si>
  <si>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</si>
  <si>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</si>
  <si>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</si>
  <si>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</si>
  <si>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</si>
  <si>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</si>
  <si>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</si>
  <si>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</si>
  <si>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</si>
  <si>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</si>
  <si>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</si>
  <si>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</si>
  <si>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</si>
  <si>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</si>
  <si>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</si>
  <si>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</si>
  <si>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</si>
  <si>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</si>
  <si>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</si>
  <si>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</si>
  <si>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</si>
  <si>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</si>
  <si>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</si>
  <si>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</si>
  <si>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</si>
  <si>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</si>
  <si>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</si>
  <si>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</si>
  <si>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</si>
  <si>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</si>
  <si>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</si>
  <si>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</si>
  <si>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</si>
  <si>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</si>
  <si>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</si>
  <si>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</si>
  <si>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</si>
  <si>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</si>
  <si>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</si>
  <si>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</si>
  <si>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</si>
  <si>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</si>
  <si>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</si>
  <si>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</si>
  <si>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</si>
  <si>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</si>
  <si>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</si>
  <si>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</si>
  <si>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</si>
  <si>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</si>
  <si>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</si>
  <si>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</si>
  <si>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</si>
  <si>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</si>
  <si>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</si>
  <si>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</si>
  <si>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</si>
  <si>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</si>
  <si>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</si>
  <si>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</si>
  <si>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</si>
  <si>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</si>
  <si>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</si>
  <si>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</si>
  <si>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</si>
  <si>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</si>
  <si>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</si>
  <si>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</si>
  <si>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</si>
  <si>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</si>
  <si>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</si>
  <si>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</si>
  <si>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</si>
  <si>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</si>
  <si>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</si>
  <si>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</si>
  <si>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</si>
  <si>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</si>
  <si>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</si>
  <si>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</si>
  <si>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</si>
  <si>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</si>
  <si>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</si>
  <si>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</si>
  <si>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</si>
  <si>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</si>
  <si>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</si>
  <si>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</si>
  <si>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</si>
  <si>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</si>
  <si>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</si>
  <si>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</si>
  <si>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</si>
  <si>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</si>
  <si>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</si>
  <si>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</si>
  <si>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</si>
  <si>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</si>
  <si>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</si>
  <si>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</si>
  <si>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</si>
  <si>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</si>
  <si>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</si>
  <si>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</si>
  <si>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</si>
  <si>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</si>
  <si>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</si>
  <si>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</si>
  <si>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</si>
  <si>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</si>
  <si>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</si>
  <si>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</si>
  <si>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</si>
  <si>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</si>
  <si>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</si>
  <si>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</si>
  <si>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</si>
  <si>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</si>
  <si>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</si>
  <si>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</si>
  <si>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</si>
  <si>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</si>
  <si>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</si>
  <si>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</si>
  <si>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</si>
  <si>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</si>
  <si>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</si>
  <si>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</si>
  <si>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</si>
  <si>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</si>
  <si>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</si>
  <si>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</si>
  <si>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</si>
  <si>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</si>
  <si>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</si>
  <si>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</si>
  <si>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</si>
  <si>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</si>
  <si>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</si>
  <si>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</si>
  <si>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</si>
  <si>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</si>
  <si>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</si>
  <si>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</si>
  <si>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</si>
  <si>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</si>
  <si>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</si>
  <si>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</si>
  <si>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</si>
  <si>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</si>
  <si>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</si>
  <si>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</si>
  <si>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</si>
  <si>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</si>
  <si>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</si>
  <si>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</si>
  <si>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</si>
  <si>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</si>
  <si>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</si>
  <si>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</si>
  <si>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</si>
  <si>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</si>
  <si>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</si>
  <si>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</si>
  <si>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</si>
  <si>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</si>
  <si>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</si>
  <si>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</si>
  <si>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</si>
  <si>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</si>
  <si>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</si>
  <si>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</si>
  <si>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</si>
  <si>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</si>
  <si>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</si>
  <si>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</si>
  <si>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</si>
  <si>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</si>
  <si>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</si>
  <si>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</si>
  <si>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</si>
  <si>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</si>
  <si>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</si>
  <si>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</si>
  <si>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</si>
  <si>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</si>
  <si>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</si>
  <si>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</si>
  <si>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</si>
  <si>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</si>
  <si>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</si>
  <si>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</si>
  <si>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</si>
  <si>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</si>
  <si>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</si>
  <si>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</si>
  <si>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</si>
  <si>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</si>
  <si>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</si>
  <si>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</si>
  <si>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</si>
  <si>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</si>
  <si>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</si>
  <si>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</si>
  <si>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</si>
  <si>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</si>
  <si>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</si>
  <si>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</si>
  <si>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</si>
  <si>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</si>
  <si>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</si>
  <si>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</si>
  <si>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</si>
  <si>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</si>
  <si>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</si>
  <si>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</si>
  <si>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</si>
  <si>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</si>
  <si>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</si>
  <si>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</si>
  <si>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</si>
  <si>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</si>
  <si>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</si>
  <si>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</si>
  <si>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</si>
  <si>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</si>
  <si>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</si>
  <si>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</si>
  <si>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</si>
  <si>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</si>
  <si>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</si>
  <si>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</si>
  <si>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</si>
  <si>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</si>
  <si>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</si>
  <si>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</si>
  <si>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</si>
  <si>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</si>
  <si>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</si>
  <si>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</si>
  <si>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</si>
  <si>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</si>
  <si>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</si>
  <si>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</si>
  <si>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</si>
  <si>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</si>
  <si>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</si>
  <si>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</si>
  <si>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</si>
  <si>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</si>
  <si>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</si>
  <si>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</si>
  <si>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</si>
  <si>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</si>
  <si>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</si>
  <si>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</si>
  <si>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</si>
  <si>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</si>
  <si>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</si>
  <si>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</si>
  <si>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</si>
  <si>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</si>
  <si>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</si>
  <si>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</si>
  <si>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</si>
  <si>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</si>
  <si>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</si>
  <si>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</si>
  <si>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</si>
  <si>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</si>
  <si>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</si>
  <si>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</si>
  <si>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</si>
  <si>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</si>
  <si>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</si>
  <si>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</si>
  <si>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</si>
  <si>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</si>
  <si>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</si>
  <si>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</si>
  <si>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</si>
  <si>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</si>
  <si>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</si>
  <si>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</si>
  <si>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</si>
  <si>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</si>
  <si>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</si>
  <si>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</si>
  <si>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</si>
  <si>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</si>
  <si>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</si>
  <si>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</si>
  <si>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</si>
  <si>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</si>
  <si>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</si>
  <si>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</si>
  <si>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</si>
  <si>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</si>
  <si>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</si>
  <si>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</si>
  <si>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</si>
  <si>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</si>
  <si>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</si>
  <si>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</si>
  <si>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</si>
  <si>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</si>
  <si>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</si>
  <si>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</si>
  <si>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</si>
  <si>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</si>
  <si>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</si>
  <si>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</si>
  <si>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</si>
  <si>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</si>
  <si>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</si>
  <si>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</si>
  <si>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</si>
  <si>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</si>
  <si>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</si>
  <si>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</si>
  <si>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</si>
  <si>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</si>
  <si>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</si>
  <si>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</si>
  <si>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</si>
  <si>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</si>
  <si>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</si>
  <si>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</si>
  <si>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</si>
  <si>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</si>
  <si>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</si>
  <si>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</si>
  <si>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</si>
  <si>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</si>
  <si>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</si>
  <si>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</si>
  <si>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</si>
  <si>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</si>
  <si>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</si>
  <si>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</si>
  <si>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</si>
  <si>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</si>
  <si>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</si>
  <si>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</si>
  <si>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</si>
  <si>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</si>
  <si>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</si>
  <si>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</si>
  <si>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</si>
  <si>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</si>
  <si>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</si>
  <si>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</si>
  <si>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</si>
  <si>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</si>
  <si>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</si>
  <si>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</si>
  <si>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</si>
  <si>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</si>
  <si>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</si>
  <si>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</si>
  <si>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</si>
  <si>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</si>
  <si>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</si>
  <si>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</si>
  <si>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</si>
  <si>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</si>
  <si>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</si>
  <si>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</si>
  <si>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</si>
  <si>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</si>
  <si>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</si>
  <si>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</si>
  <si>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</si>
  <si>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</si>
  <si>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</si>
  <si>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</si>
  <si>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</si>
  <si>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</si>
  <si>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</si>
  <si>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</si>
  <si>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</si>
  <si>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</si>
  <si>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</si>
  <si>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</si>
  <si>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</si>
  <si>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</si>
  <si>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</si>
  <si>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</si>
  <si>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</si>
  <si>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</si>
  <si>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</si>
  <si>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</si>
  <si>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</si>
  <si>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</si>
  <si>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</si>
  <si>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</si>
  <si>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</si>
  <si>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</si>
  <si>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</si>
  <si>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</si>
  <si>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</si>
  <si>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</si>
  <si>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</si>
  <si>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</si>
  <si>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</si>
  <si>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</si>
  <si>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</si>
  <si>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</si>
  <si>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</si>
  <si>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</si>
  <si>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</si>
  <si>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</si>
  <si>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</si>
  <si>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</si>
  <si>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</si>
  <si>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</si>
  <si>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</si>
  <si>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</si>
  <si>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</si>
  <si>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</si>
  <si>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</si>
  <si>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</si>
  <si>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</si>
  <si>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</si>
  <si>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</si>
  <si>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</si>
  <si>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</si>
  <si>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</si>
  <si>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</si>
  <si>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</si>
  <si>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</si>
  <si>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</si>
  <si>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</si>
  <si>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</si>
  <si>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</si>
  <si>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</si>
  <si>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</si>
  <si>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</si>
  <si>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</si>
  <si>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</si>
  <si>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</si>
  <si>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</si>
  <si>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</si>
  <si>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</si>
  <si>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</si>
  <si>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</si>
  <si>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</si>
  <si>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</si>
  <si>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</si>
  <si>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</si>
  <si>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</si>
  <si>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</si>
  <si>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</si>
  <si>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</si>
  <si>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</si>
  <si>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</si>
  <si>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</si>
  <si>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</si>
  <si>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</si>
  <si>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</si>
  <si>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</si>
  <si>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</si>
  <si>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</si>
  <si>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</si>
  <si>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</si>
  <si>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</si>
  <si>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</si>
  <si>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</si>
  <si>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</si>
  <si>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</si>
  <si>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</si>
  <si>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</si>
  <si>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</si>
  <si>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</si>
  <si>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</si>
  <si>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</si>
  <si>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</si>
  <si>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</si>
  <si>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</si>
  <si>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</si>
  <si>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</si>
  <si>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</si>
  <si>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</si>
  <si>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</si>
  <si>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</si>
  <si>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</si>
  <si>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</si>
  <si>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</si>
  <si>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</si>
  <si>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</si>
  <si>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</si>
  <si>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</si>
  <si>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</si>
  <si>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</si>
  <si>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</si>
  <si>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</si>
  <si>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</si>
  <si>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</si>
  <si>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</si>
  <si>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</si>
  <si>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</si>
  <si>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</si>
  <si>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</si>
  <si>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</si>
  <si>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</si>
  <si>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</si>
  <si>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</si>
  <si>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</si>
  <si>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</si>
  <si>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</si>
  <si>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</si>
  <si>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</si>
  <si>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</si>
  <si>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</si>
  <si>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</si>
  <si>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</si>
  <si>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</si>
  <si>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</si>
  <si>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</si>
  <si>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</si>
  <si>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</si>
  <si>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</si>
  <si>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</si>
  <si>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</si>
  <si>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</si>
  <si>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</si>
  <si>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</si>
  <si>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</si>
  <si>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</si>
  <si>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</si>
  <si>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</si>
  <si>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</si>
  <si>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</si>
  <si>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</si>
  <si>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</si>
  <si>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</si>
  <si>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</si>
  <si>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</si>
  <si>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</si>
  <si>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</si>
  <si>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</si>
  <si>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</si>
  <si>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</si>
  <si>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</si>
  <si>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</si>
  <si>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</si>
  <si>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</si>
  <si>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</si>
  <si>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</si>
  <si>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</si>
  <si>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</si>
  <si>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</si>
  <si>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</si>
  <si>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</si>
  <si>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</si>
  <si>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</si>
  <si>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</si>
  <si>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</si>
  <si>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</si>
  <si>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</si>
  <si>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</si>
  <si>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</si>
  <si>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</si>
  <si>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</si>
  <si>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</si>
  <si>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</si>
  <si>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</si>
  <si>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</si>
  <si>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</si>
  <si>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</si>
  <si>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</si>
  <si>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</si>
  <si>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</si>
  <si>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</si>
  <si>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</si>
  <si>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</si>
  <si>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</si>
  <si>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</si>
  <si>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</si>
  <si>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</si>
  <si>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</si>
  <si>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</si>
  <si>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</si>
  <si>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</si>
  <si>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</si>
  <si>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</si>
  <si>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</si>
  <si>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</si>
  <si>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</si>
  <si>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</si>
  <si>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</si>
  <si>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</si>
  <si>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</si>
  <si>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</si>
  <si>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</si>
  <si>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</si>
  <si>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</si>
  <si>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</si>
  <si>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</si>
  <si>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</si>
  <si>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</si>
  <si>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</si>
  <si>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</si>
  <si>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</si>
  <si>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</si>
  <si>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</si>
  <si>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</si>
  <si>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</si>
  <si>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</si>
  <si>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</si>
  <si>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</si>
  <si>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</si>
  <si>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</si>
  <si>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</si>
  <si>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</si>
  <si>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</si>
  <si>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</si>
  <si>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</si>
  <si>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</si>
  <si>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</si>
  <si>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</si>
  <si>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</si>
  <si>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</si>
  <si>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</si>
  <si>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</si>
  <si>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</si>
  <si>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</si>
  <si>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</si>
  <si>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</si>
  <si>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</si>
  <si>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</si>
  <si>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</si>
  <si>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</si>
  <si>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</si>
  <si>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</si>
  <si>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</si>
  <si>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</si>
  <si>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</si>
  <si>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</si>
  <si>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</si>
  <si>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</si>
  <si>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</si>
  <si>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</si>
  <si>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</si>
  <si>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</si>
  <si>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</si>
  <si>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</si>
  <si>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</si>
  <si>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</si>
  <si>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</si>
  <si>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</si>
  <si>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</si>
  <si>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</si>
  <si>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</si>
  <si>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</si>
  <si>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</si>
  <si>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</si>
  <si>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</si>
  <si>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</si>
  <si>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</si>
  <si>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</si>
  <si>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</si>
  <si>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</si>
  <si>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</si>
  <si>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</si>
  <si>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</si>
  <si>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</si>
  <si>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</si>
  <si>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</si>
  <si>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</si>
  <si>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</si>
  <si>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</si>
  <si>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</si>
  <si>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</si>
  <si>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</si>
  <si>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</si>
  <si>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</si>
  <si>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</si>
  <si>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</si>
  <si>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</si>
  <si>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</si>
  <si>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</si>
  <si>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</si>
  <si>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</si>
  <si>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</si>
  <si>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</si>
  <si>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</si>
  <si>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</si>
  <si>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</si>
  <si>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</si>
  <si>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</si>
  <si>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</si>
  <si>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</si>
  <si>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</si>
  <si>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</si>
  <si>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</si>
  <si>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</si>
  <si>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</si>
  <si>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</si>
  <si>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</si>
  <si>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</si>
  <si>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</si>
  <si>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</si>
  <si>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</si>
  <si>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</si>
  <si>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</si>
  <si>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</si>
  <si>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</si>
  <si>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</si>
  <si>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</si>
  <si>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</si>
  <si>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</si>
  <si>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</si>
  <si>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</si>
  <si>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</si>
  <si>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</si>
  <si>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</si>
  <si>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</si>
  <si>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</si>
  <si>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</si>
  <si>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</si>
  <si>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</si>
  <si>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</si>
  <si>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</si>
  <si>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</si>
  <si>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</si>
  <si>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</si>
  <si>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</si>
  <si>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</si>
  <si>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</si>
  <si>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</si>
  <si>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</si>
  <si>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</si>
  <si>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</si>
  <si>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</si>
  <si>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</si>
  <si>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</si>
  <si>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</si>
  <si>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</si>
  <si>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</si>
  <si>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</si>
  <si>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</si>
  <si>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</si>
  <si>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</si>
  <si>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</si>
  <si>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</si>
  <si>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</si>
  <si>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</si>
  <si>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</si>
  <si>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</si>
  <si>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</si>
  <si>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</si>
  <si>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</si>
  <si>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</si>
  <si>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</si>
  <si>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</si>
  <si>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</si>
  <si>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</si>
  <si>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</si>
  <si>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</si>
  <si>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</si>
  <si>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</si>
  <si>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</si>
  <si>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</si>
  <si>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</si>
  <si>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</si>
  <si>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</si>
  <si>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</si>
  <si>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</si>
  <si>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</si>
  <si>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</si>
  <si>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</si>
  <si>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</si>
  <si>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</si>
  <si>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</si>
  <si>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</si>
  <si>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</si>
  <si>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</si>
  <si>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</si>
  <si>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</si>
  <si>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</si>
  <si>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</si>
  <si>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</si>
  <si>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</si>
  <si>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</si>
  <si>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</si>
  <si>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</si>
  <si>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</si>
  <si>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</si>
  <si>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</si>
  <si>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</si>
  <si>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</si>
  <si>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</si>
  <si>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</si>
  <si>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</si>
  <si>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</si>
  <si>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</si>
  <si>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</si>
  <si>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</si>
  <si>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</si>
  <si>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</si>
  <si>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</si>
  <si>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</si>
  <si>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</si>
  <si>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</si>
  <si>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</si>
  <si>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</si>
  <si>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</si>
  <si>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</si>
  <si>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</si>
  <si>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</si>
  <si>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</si>
  <si>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</si>
  <si>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</si>
  <si>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</si>
  <si>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</si>
  <si>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</si>
  <si>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</si>
  <si>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</si>
  <si>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</si>
  <si>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</si>
  <si>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</si>
  <si>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</si>
  <si>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</si>
  <si>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</si>
  <si>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</si>
  <si>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</si>
  <si>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</si>
  <si>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</si>
  <si>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</si>
  <si>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</si>
  <si>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</si>
  <si>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</si>
  <si>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</si>
  <si>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</si>
  <si>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</si>
  <si>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</si>
  <si>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</si>
  <si>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</si>
  <si>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</si>
  <si>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</si>
  <si>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</si>
  <si>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</si>
  <si>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</si>
  <si>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</si>
  <si>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</si>
  <si>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</si>
  <si>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</si>
  <si>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</si>
  <si>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</si>
  <si>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</si>
  <si>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</si>
  <si>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</si>
  <si>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</si>
  <si>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</si>
  <si>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</si>
  <si>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</si>
  <si>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</si>
  <si>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</si>
  <si>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</si>
  <si>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</si>
  <si>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</si>
  <si>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</si>
  <si>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</si>
  <si>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</si>
  <si>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</si>
  <si>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</si>
  <si>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</si>
  <si>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</si>
  <si>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</si>
  <si>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</si>
  <si>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</si>
  <si>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</si>
  <si>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</si>
  <si>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</si>
  <si>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</si>
  <si>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</si>
  <si>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</si>
  <si>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</si>
  <si>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</si>
  <si>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</si>
  <si>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</si>
  <si>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</si>
  <si>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</si>
  <si>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</si>
  <si>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</si>
  <si>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</si>
  <si>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</si>
  <si>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</si>
  <si>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</si>
  <si>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</si>
  <si>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</si>
  <si>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</si>
  <si>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</si>
  <si>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</si>
  <si>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</si>
  <si>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</si>
  <si>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</si>
  <si>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</si>
  <si>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</si>
  <si>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</si>
  <si>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</si>
  <si>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</si>
  <si>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</si>
  <si>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</si>
  <si>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</si>
  <si>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</si>
  <si>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</si>
  <si>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</si>
  <si>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</si>
  <si>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</si>
  <si>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</si>
  <si>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</si>
  <si>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</si>
  <si>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</si>
  <si>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</si>
  <si>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</si>
  <si>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</si>
  <si>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</si>
  <si>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</si>
  <si>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</si>
  <si>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</si>
  <si>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</si>
  <si>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</si>
  <si>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</si>
  <si>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</si>
  <si>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</si>
  <si>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</si>
  <si>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</si>
  <si>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</si>
  <si>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</si>
  <si>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</si>
  <si>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</si>
  <si>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</si>
  <si>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</si>
  <si>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</si>
  <si>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</si>
  <si>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</si>
  <si>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</si>
  <si>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</si>
  <si>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</si>
  <si>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</si>
  <si>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</si>
  <si>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</si>
  <si>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</si>
  <si>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</si>
  <si>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</si>
  <si>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</si>
  <si>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</si>
  <si>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</si>
  <si>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</si>
  <si>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</si>
  <si>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</si>
  <si>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</si>
  <si>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</si>
  <si>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</si>
  <si>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</si>
  <si>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</si>
  <si>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</si>
  <si>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</si>
  <si>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</si>
  <si>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</si>
  <si>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</si>
  <si>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</si>
  <si>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</si>
  <si>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</si>
  <si>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</si>
  <si>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</si>
  <si>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</si>
  <si>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</si>
  <si>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</si>
  <si>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</si>
  <si>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</si>
  <si>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</si>
  <si>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</si>
  <si>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</si>
  <si>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</si>
  <si>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</si>
  <si>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</si>
  <si>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</si>
  <si>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</si>
  <si>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</si>
  <si>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</si>
  <si>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</si>
  <si>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</si>
  <si>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</si>
  <si>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</si>
  <si>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</si>
  <si>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</si>
  <si>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</si>
  <si>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</si>
  <si>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</si>
  <si>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</si>
  <si>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</si>
  <si>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</si>
  <si>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</si>
  <si>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</si>
  <si>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</si>
  <si>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</si>
  <si>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</si>
  <si>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</si>
  <si>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</si>
  <si>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</si>
  <si>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</si>
  <si>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</si>
  <si>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</si>
  <si>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</si>
  <si>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</si>
  <si>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</si>
  <si>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</si>
  <si>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</si>
  <si>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</si>
  <si>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</si>
  <si>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</si>
  <si>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</si>
  <si>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</si>
  <si>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</si>
  <si>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</si>
  <si>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</si>
  <si>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</si>
  <si>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</si>
  <si>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</si>
  <si>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</si>
  <si>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</si>
  <si>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</si>
  <si>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</si>
  <si>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</si>
  <si>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</si>
  <si>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</si>
  <si>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</si>
  <si>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</si>
  <si>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</si>
  <si>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</si>
  <si>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</si>
  <si>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</si>
  <si>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</si>
  <si>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</si>
  <si>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</si>
  <si>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</si>
  <si>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</si>
  <si>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</si>
  <si>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</si>
  <si>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</si>
  <si>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</si>
  <si>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</si>
  <si>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</si>
  <si>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</si>
  <si>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</si>
  <si>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</si>
  <si>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</si>
  <si>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</si>
  <si>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</si>
  <si>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</si>
  <si>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</si>
  <si>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</si>
  <si>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</si>
  <si>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</si>
  <si>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</si>
  <si>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</si>
  <si>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</si>
  <si>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</si>
  <si>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</si>
  <si>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</si>
  <si>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</si>
  <si>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</si>
  <si>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</si>
  <si>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</si>
  <si>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</si>
  <si>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</si>
  <si>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</si>
  <si>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</si>
  <si>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</si>
  <si>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</si>
  <si>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</si>
  <si>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</si>
  <si>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</si>
  <si>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</si>
  <si>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</si>
  <si>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</si>
  <si>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</si>
  <si>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</si>
  <si>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</si>
  <si>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</si>
  <si>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</si>
  <si>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</si>
  <si>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</si>
  <si>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</si>
  <si>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</si>
  <si>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</si>
  <si>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</si>
  <si>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</si>
  <si>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</si>
  <si>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</si>
  <si>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</si>
  <si>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</si>
  <si>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</si>
  <si>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</si>
  <si>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</si>
  <si>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</si>
  <si>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</si>
  <si>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</si>
  <si>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</si>
  <si>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</si>
  <si>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</si>
  <si>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</si>
  <si>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</si>
  <si>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</si>
  <si>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</si>
  <si>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</si>
  <si>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</si>
  <si>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</si>
  <si>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</si>
  <si>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</si>
  <si>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</si>
  <si>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</si>
  <si>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</si>
  <si>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</si>
  <si>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</si>
  <si>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</si>
  <si>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</si>
  <si>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</si>
  <si>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</si>
  <si>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</si>
  <si>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</si>
  <si>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</si>
  <si>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</si>
  <si>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</si>
  <si>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</si>
  <si>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</si>
  <si>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</si>
  <si>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</si>
  <si>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</si>
  <si>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</si>
  <si>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</si>
  <si>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</si>
  <si>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</si>
  <si>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</si>
  <si>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</si>
  <si>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</si>
  <si>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</si>
  <si>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</si>
  <si>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</si>
  <si>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</si>
  <si>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</si>
  <si>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</si>
  <si>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</si>
  <si>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</si>
  <si>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</si>
  <si>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</si>
  <si>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</si>
  <si>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</si>
  <si>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</si>
  <si>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</si>
  <si>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</si>
  <si>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</si>
  <si>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</si>
  <si>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</si>
  <si>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</si>
  <si>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</si>
  <si>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</si>
  <si>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</si>
  <si>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</si>
  <si>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</si>
  <si>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</si>
  <si>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</si>
  <si>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</si>
  <si>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</si>
  <si>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</si>
  <si>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</si>
  <si>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</si>
  <si>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</si>
  <si>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</si>
  <si>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</si>
  <si>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</si>
  <si>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</si>
  <si>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</si>
  <si>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</si>
  <si>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</si>
  <si>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</si>
  <si>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</si>
  <si>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</si>
  <si>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</si>
  <si>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</si>
  <si>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</si>
  <si>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</si>
  <si>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</si>
  <si>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</si>
  <si>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</si>
  <si>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</si>
  <si>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</si>
  <si>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</si>
  <si>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</si>
  <si>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</si>
  <si>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</si>
  <si>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</si>
  <si>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</si>
  <si>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</si>
  <si>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</si>
  <si>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</si>
  <si>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</si>
  <si>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</si>
  <si>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</si>
  <si>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</si>
  <si>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</si>
  <si>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</si>
  <si>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</si>
  <si>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</si>
  <si>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</si>
  <si>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</si>
  <si>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</si>
  <si>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</si>
  <si>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</si>
  <si>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</si>
  <si>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</si>
  <si>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</si>
  <si>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</si>
  <si>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</si>
  <si>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</si>
  <si>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</si>
  <si>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</si>
  <si>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</si>
  <si>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</si>
  <si>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</si>
  <si>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</si>
  <si>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</si>
  <si>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</si>
  <si>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</si>
  <si>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</si>
  <si>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</si>
  <si>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</si>
  <si>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</si>
  <si>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</si>
  <si>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</si>
  <si>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</si>
  <si>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</si>
  <si>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</si>
  <si>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</si>
  <si>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</si>
  <si>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</si>
  <si>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</si>
  <si>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</si>
  <si>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</si>
  <si>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</si>
  <si>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</si>
  <si>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</si>
  <si>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</si>
  <si>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</si>
  <si>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</si>
  <si>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</si>
  <si>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</si>
  <si>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</si>
  <si>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</si>
  <si>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</si>
  <si>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</si>
  <si>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</si>
  <si>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</si>
  <si>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</si>
  <si>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</si>
  <si>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</si>
  <si>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</si>
  <si>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</si>
  <si>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</si>
  <si>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</si>
  <si>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</si>
  <si>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</si>
  <si>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</si>
  <si>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</si>
  <si>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</si>
  <si>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</si>
  <si>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</si>
  <si>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</si>
  <si>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</si>
  <si>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</si>
  <si>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</si>
  <si>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</si>
  <si>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</si>
  <si>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</si>
  <si>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</si>
  <si>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</si>
  <si>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</si>
  <si>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</si>
  <si>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</si>
  <si>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</si>
  <si>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</si>
  <si>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</si>
  <si>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</si>
  <si>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</si>
  <si>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</si>
  <si>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</si>
  <si>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</si>
  <si>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</si>
  <si>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</si>
  <si>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</si>
  <si>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</si>
  <si>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</si>
  <si>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</si>
  <si>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</si>
  <si>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</si>
  <si>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</si>
  <si>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</si>
  <si>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</si>
  <si>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</si>
  <si>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</si>
  <si>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</si>
  <si>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</si>
  <si>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</si>
  <si>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</si>
  <si>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</si>
  <si>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</si>
  <si>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</si>
  <si>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</si>
  <si>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</si>
  <si>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</si>
  <si>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</si>
  <si>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</si>
  <si>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</si>
  <si>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</si>
  <si>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</si>
  <si>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</si>
  <si>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</si>
  <si>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</si>
  <si>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</si>
  <si>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</si>
  <si>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</si>
  <si>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</si>
  <si>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</si>
  <si>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</si>
  <si>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</si>
  <si>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</si>
  <si>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</si>
  <si>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</si>
  <si>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</si>
  <si>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</si>
  <si>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</si>
  <si>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</si>
  <si>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</si>
  <si>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</si>
  <si>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</si>
  <si>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</si>
  <si>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</si>
  <si>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</si>
  <si>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</si>
  <si>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</si>
  <si>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</si>
  <si>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</si>
  <si>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</si>
  <si>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</si>
  <si>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</si>
  <si>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</si>
  <si>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</si>
  <si>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</si>
  <si>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</si>
  <si>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</si>
  <si>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</si>
  <si>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</si>
  <si>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</si>
  <si>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</si>
  <si>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</si>
  <si>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</si>
  <si>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</si>
  <si>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</si>
  <si>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</si>
  <si>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</si>
  <si>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</si>
  <si>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</si>
  <si>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</si>
  <si>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</si>
  <si>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</si>
  <si>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</si>
  <si>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</si>
  <si>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</si>
  <si>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</si>
  <si>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</si>
  <si>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</si>
  <si>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</si>
  <si>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</si>
  <si>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</si>
  <si>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</si>
  <si>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</si>
  <si>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</si>
  <si>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</si>
  <si>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</si>
  <si>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</si>
  <si>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</si>
  <si>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</si>
  <si>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</si>
  <si>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</si>
  <si>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</si>
  <si>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</si>
  <si>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</si>
  <si>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</si>
  <si>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</si>
  <si>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</si>
  <si>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</si>
  <si>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</si>
  <si>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</si>
  <si>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</si>
  <si>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</si>
  <si>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</si>
  <si>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</si>
  <si>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</si>
  <si>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</si>
  <si>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</si>
  <si>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</si>
  <si>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</si>
  <si>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</si>
  <si>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</si>
  <si>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</si>
  <si>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</si>
  <si>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</si>
  <si>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</si>
  <si>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</si>
  <si>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</si>
  <si>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</si>
  <si>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</si>
  <si>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</si>
  <si>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</si>
  <si>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</si>
  <si>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</si>
  <si>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</si>
  <si>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</si>
  <si>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</si>
  <si>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</si>
  <si>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</si>
  <si>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</si>
  <si>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</si>
  <si>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</si>
  <si>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</si>
  <si>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</si>
  <si>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</si>
  <si>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</si>
  <si>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</si>
  <si>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</si>
  <si>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</si>
  <si>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</si>
  <si>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</si>
  <si>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</si>
  <si>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</si>
  <si>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</si>
  <si>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</si>
  <si>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</si>
  <si>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</si>
  <si>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</si>
  <si>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</si>
  <si>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</si>
  <si>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</si>
  <si>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</si>
  <si>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</si>
  <si>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</si>
  <si>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</si>
  <si>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</si>
  <si>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</si>
  <si>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</si>
  <si>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</si>
  <si>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</si>
  <si>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</si>
  <si>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</si>
  <si>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</si>
  <si>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</si>
  <si>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</si>
  <si>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</si>
  <si>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</si>
  <si>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</si>
  <si>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</si>
  <si>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</si>
  <si>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</si>
  <si>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</si>
  <si>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</si>
  <si>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</si>
  <si>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</si>
  <si>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</si>
  <si>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</si>
  <si>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</si>
  <si>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</si>
  <si>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</si>
  <si>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</si>
  <si>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</si>
  <si>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</si>
  <si>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</si>
  <si>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</si>
  <si>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</si>
  <si>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</si>
  <si>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</si>
  <si>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</si>
  <si>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</si>
  <si>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</si>
  <si>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</si>
  <si>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</si>
  <si>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</si>
  <si>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</si>
  <si>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</si>
  <si>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</si>
  <si>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</si>
  <si>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</si>
  <si>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</si>
  <si>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</si>
  <si>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</si>
  <si>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</si>
  <si>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</si>
  <si>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</si>
  <si>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</si>
  <si>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</si>
  <si>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</si>
  <si>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</si>
  <si>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</si>
  <si>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</si>
  <si>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</si>
  <si>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</si>
  <si>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</si>
  <si>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</si>
  <si>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</si>
  <si>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</si>
  <si>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</si>
  <si>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</si>
  <si>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</si>
  <si>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</si>
  <si>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</si>
  <si>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</si>
  <si>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</si>
  <si>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</si>
  <si>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</si>
  <si>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</si>
  <si>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</si>
  <si>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</si>
  <si>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</si>
  <si>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</si>
  <si>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</si>
  <si>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</si>
  <si>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</si>
  <si>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</si>
  <si>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</si>
  <si>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</si>
  <si>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</si>
  <si>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</si>
  <si>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</si>
  <si>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</si>
  <si>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</si>
  <si>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</si>
  <si>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</si>
  <si>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</si>
  <si>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</si>
  <si>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</si>
  <si>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</si>
  <si>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</si>
  <si>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</si>
  <si>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</si>
  <si>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</si>
  <si>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</si>
  <si>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</si>
  <si>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</si>
  <si>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</si>
  <si>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</si>
  <si>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</si>
  <si>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</si>
  <si>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</si>
  <si>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</si>
  <si>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</si>
  <si>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</si>
  <si>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</si>
  <si>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</si>
  <si>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</si>
  <si>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</si>
  <si>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</si>
  <si>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</si>
  <si>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</si>
  <si>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</si>
  <si>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</si>
  <si>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</si>
  <si>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</si>
  <si>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</si>
  <si>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</si>
  <si>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</si>
  <si>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</si>
  <si>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</si>
  <si>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</si>
  <si>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</si>
  <si>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</si>
  <si>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</si>
  <si>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</si>
  <si>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</si>
  <si>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</si>
  <si>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</si>
  <si>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</si>
  <si>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</si>
  <si>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</si>
  <si>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</si>
  <si>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</si>
  <si>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</si>
  <si>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</si>
  <si>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</si>
  <si>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</si>
  <si>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</si>
  <si>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</si>
  <si>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</si>
  <si>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</si>
  <si>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</si>
  <si>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</si>
  <si>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</si>
  <si>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</si>
  <si>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</si>
  <si>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</si>
  <si>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</si>
  <si>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</si>
  <si>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</si>
  <si>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</si>
  <si>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</si>
  <si>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</si>
  <si>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</si>
  <si>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</si>
  <si>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</si>
  <si>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</si>
  <si>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</si>
  <si>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</si>
  <si>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</si>
  <si>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</si>
  <si>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</si>
  <si>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</si>
  <si>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</si>
  <si>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</si>
  <si>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</si>
  <si>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</si>
  <si>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</si>
  <si>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</si>
  <si>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</si>
  <si>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</si>
  <si>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</si>
  <si>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</si>
  <si>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</si>
  <si>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</si>
  <si>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</si>
  <si>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</si>
  <si>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</si>
  <si>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</si>
  <si>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</si>
  <si>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</si>
  <si>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</si>
  <si>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</si>
  <si>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</si>
  <si>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</si>
  <si>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</si>
  <si>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</si>
  <si>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</si>
  <si>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</si>
  <si>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</si>
  <si>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</si>
  <si>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</si>
  <si>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</si>
  <si>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</si>
  <si>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</si>
  <si>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</si>
  <si>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</si>
  <si>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</si>
  <si>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</si>
  <si>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</si>
  <si>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</si>
  <si>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</si>
  <si>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</si>
  <si>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</si>
  <si>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</si>
  <si>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</si>
  <si>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</si>
  <si>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</si>
  <si>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</si>
  <si>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</si>
  <si>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</si>
  <si>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</si>
  <si>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</si>
  <si>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</si>
  <si>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</si>
  <si>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</si>
  <si>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</si>
  <si>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</si>
  <si>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</si>
  <si>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</si>
  <si>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</si>
  <si>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</si>
  <si>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</si>
  <si>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</si>
  <si>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</si>
  <si>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</si>
  <si>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</si>
  <si>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</si>
  <si>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</si>
  <si>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</si>
  <si>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</si>
  <si>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</si>
  <si>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</si>
  <si>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</si>
  <si>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</si>
  <si>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</si>
  <si>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</si>
  <si>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</si>
  <si>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</si>
  <si>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</si>
  <si>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</si>
  <si>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</si>
  <si>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</si>
  <si>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</si>
  <si>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</si>
  <si>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</si>
  <si>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</si>
  <si>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</si>
  <si>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</si>
  <si>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</si>
  <si>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</si>
  <si>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</si>
  <si>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</si>
  <si>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</si>
  <si>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</si>
  <si>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</si>
  <si>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</si>
  <si>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</si>
  <si>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</si>
  <si>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</si>
  <si>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</si>
  <si>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</si>
  <si>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</si>
  <si>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</si>
  <si>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</si>
  <si>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</si>
  <si>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</si>
  <si>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</si>
  <si>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</si>
  <si>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</si>
  <si>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</si>
  <si>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</si>
  <si>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</si>
  <si>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</si>
  <si>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</si>
  <si>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</si>
  <si>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</si>
  <si>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</si>
  <si>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</si>
  <si>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</si>
  <si>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</si>
  <si>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</si>
  <si>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</si>
  <si>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</si>
  <si>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</si>
  <si>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</si>
  <si>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</si>
  <si>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</si>
  <si>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</si>
  <si>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</si>
  <si>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</si>
  <si>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</si>
  <si>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</si>
  <si>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</si>
  <si>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</si>
  <si>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</si>
  <si>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</si>
  <si>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</si>
  <si>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</si>
  <si>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</si>
  <si>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</si>
  <si>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</si>
  <si>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</si>
  <si>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</si>
  <si>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</si>
  <si>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</si>
  <si>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</si>
  <si>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</si>
  <si>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</si>
  <si>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</si>
  <si>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</si>
  <si>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</si>
  <si>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</si>
  <si>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</si>
  <si>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</si>
  <si>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</si>
  <si>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</si>
  <si>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</si>
  <si>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</si>
  <si>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</si>
  <si>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</si>
  <si>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</si>
  <si>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</si>
  <si>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</si>
  <si>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</si>
  <si>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</si>
  <si>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</si>
  <si>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</si>
  <si>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</si>
  <si>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</si>
  <si>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</si>
  <si>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</si>
  <si>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</si>
  <si>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</si>
  <si>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</si>
  <si>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</si>
  <si>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</si>
  <si>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</si>
  <si>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</si>
  <si>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</si>
  <si>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</si>
  <si>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</si>
  <si>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</si>
  <si>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</si>
  <si>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</si>
  <si>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</si>
  <si>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</si>
  <si>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</si>
  <si>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</si>
  <si>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</si>
  <si>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</si>
  <si>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</si>
  <si>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</si>
  <si>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</si>
  <si>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</si>
  <si>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</si>
  <si>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</si>
  <si>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</si>
  <si>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</si>
  <si>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</si>
  <si>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</si>
  <si>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</si>
  <si>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</si>
  <si>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</si>
  <si>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</si>
  <si>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</si>
  <si>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</si>
  <si>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</si>
  <si>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</si>
  <si>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</si>
  <si>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</si>
  <si>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</si>
  <si>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</si>
  <si>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</si>
  <si>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</si>
  <si>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</si>
  <si>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</si>
  <si>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</si>
  <si>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</si>
  <si>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</si>
  <si>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</si>
  <si>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</si>
  <si>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</si>
  <si>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</si>
  <si>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</si>
  <si>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</si>
  <si>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</si>
  <si>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</si>
  <si>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</si>
  <si>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</si>
  <si>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</si>
  <si>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</si>
  <si>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</si>
  <si>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</si>
  <si>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</si>
  <si>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</si>
  <si>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</si>
  <si>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</si>
  <si>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</si>
  <si>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</si>
  <si>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</si>
  <si>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</si>
  <si>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</si>
  <si>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</si>
  <si>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</si>
  <si>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</si>
  <si>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</si>
  <si>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</si>
  <si>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</si>
  <si>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</si>
  <si>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</si>
  <si>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</si>
  <si>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</si>
  <si>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</si>
  <si>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</si>
  <si>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</si>
  <si>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</si>
  <si>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</si>
  <si>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</si>
  <si>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</si>
  <si>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</si>
  <si>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</si>
  <si>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</si>
  <si>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</si>
  <si>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</si>
  <si>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</si>
  <si>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</si>
  <si>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</si>
  <si>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</si>
  <si>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</si>
  <si>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</si>
  <si>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</si>
  <si>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</si>
  <si>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</si>
  <si>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</si>
  <si>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</si>
  <si>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</si>
  <si>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</si>
  <si>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</si>
  <si>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</si>
  <si>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</si>
  <si>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</si>
  <si>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</si>
  <si>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</si>
  <si>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</si>
  <si>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</si>
  <si>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</si>
  <si>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</si>
  <si>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</si>
  <si>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</si>
  <si>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</si>
  <si>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</si>
  <si>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</si>
  <si>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</si>
  <si>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</si>
  <si>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</si>
  <si>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</si>
  <si>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</si>
  <si>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</si>
  <si>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</si>
  <si>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</si>
  <si>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</si>
  <si>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</si>
  <si>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</si>
  <si>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</si>
  <si>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</si>
  <si>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</si>
  <si>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</si>
  <si>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</si>
  <si>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</si>
  <si>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</si>
  <si>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</si>
  <si>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</si>
  <si>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</si>
  <si>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</si>
  <si>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</si>
  <si>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</si>
  <si>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</si>
  <si>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</si>
  <si>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</si>
  <si>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</si>
  <si>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</si>
  <si>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</si>
  <si>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</si>
  <si>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</si>
  <si>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</si>
  <si>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</si>
  <si>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</si>
  <si>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</si>
  <si>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</si>
  <si>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</si>
  <si>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</si>
  <si>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</si>
  <si>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</si>
  <si>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</si>
  <si>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</si>
  <si>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</si>
  <si>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</si>
  <si>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</si>
  <si>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</si>
  <si>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</si>
  <si>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</si>
  <si>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</si>
  <si>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</si>
  <si>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</si>
  <si>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</si>
  <si>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</si>
  <si>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</si>
  <si>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</si>
  <si>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</si>
  <si>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</si>
  <si>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</si>
  <si>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</si>
  <si>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</si>
  <si>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</si>
  <si>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</si>
  <si>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</si>
  <si>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</si>
  <si>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</si>
  <si>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</si>
  <si>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</si>
  <si>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</si>
  <si>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</si>
  <si>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</si>
  <si>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</si>
  <si>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</si>
  <si>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</si>
  <si>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</si>
  <si>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</si>
  <si>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</si>
  <si>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</si>
  <si>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</si>
  <si>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</si>
  <si>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</si>
  <si>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</si>
  <si>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</si>
  <si>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</si>
  <si>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</si>
  <si>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</si>
  <si>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</si>
  <si>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</si>
  <si>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</si>
  <si>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</si>
  <si>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</si>
  <si>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</si>
  <si>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</si>
  <si>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</si>
  <si>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</si>
  <si>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</si>
  <si>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</si>
  <si>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</si>
  <si>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</si>
  <si>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</si>
  <si>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</si>
  <si>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</si>
  <si>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</si>
  <si>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</si>
  <si>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</si>
  <si>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</si>
  <si>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</si>
  <si>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</si>
  <si>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</si>
  <si>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</si>
  <si>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</si>
  <si>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</si>
  <si>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</si>
  <si>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</si>
  <si>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</si>
  <si>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</si>
  <si>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</si>
  <si>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</si>
  <si>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</si>
  <si>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</si>
  <si>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</si>
  <si>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</si>
  <si>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</si>
  <si>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</si>
  <si>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</si>
  <si>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</si>
  <si>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</si>
  <si>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</si>
  <si>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</si>
  <si>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</si>
  <si>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</si>
  <si>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</si>
  <si>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</si>
  <si>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</si>
  <si>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</si>
  <si>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</si>
  <si>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</si>
  <si>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</si>
  <si>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</si>
  <si>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</si>
  <si>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</si>
  <si>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</si>
  <si>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</si>
  <si>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</si>
  <si>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</si>
  <si>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</si>
  <si>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</si>
  <si>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</si>
  <si>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</si>
  <si>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</si>
  <si>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</si>
  <si>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</si>
  <si>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</si>
  <si>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</si>
  <si>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</si>
  <si>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</si>
  <si>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</si>
  <si>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</si>
  <si>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</si>
  <si>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</si>
  <si>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</si>
  <si>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</si>
  <si>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</si>
  <si>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</si>
  <si>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</si>
  <si>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</si>
  <si>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</si>
  <si>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</si>
  <si>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</si>
  <si>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</si>
  <si>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</si>
  <si>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</si>
  <si>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</si>
  <si>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</si>
  <si>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</si>
  <si>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</si>
  <si>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</si>
  <si>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</si>
  <si>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</si>
  <si>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</si>
  <si>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</si>
  <si>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</si>
  <si>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</si>
  <si>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</si>
  <si>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</si>
  <si>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</si>
  <si>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</si>
  <si>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</si>
  <si>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</si>
  <si>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</si>
  <si>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</si>
  <si>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</si>
  <si>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</si>
  <si>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</si>
  <si>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</si>
  <si>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</si>
  <si>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</si>
  <si>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</si>
  <si>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</si>
  <si>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</si>
  <si>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</si>
  <si>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</si>
  <si>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</si>
  <si>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</si>
  <si>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</si>
  <si>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</si>
  <si>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</si>
  <si>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</si>
  <si>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</si>
  <si>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</si>
  <si>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</si>
  <si>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</si>
  <si>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</si>
  <si>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</si>
  <si>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</si>
  <si>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</si>
  <si>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</si>
  <si>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</si>
  <si>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</si>
  <si>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</si>
  <si>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</si>
  <si>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</si>
  <si>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</si>
  <si>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</si>
  <si>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</si>
  <si>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ETA 20 mins</t>
  </si>
  <si>
    <t>ETA 30 mins</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</si>
  <si>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</si>
  <si>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</si>
  <si>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</si>
  <si>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</si>
  <si>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</si>
  <si>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</si>
  <si>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</si>
  <si>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</si>
  <si>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</si>
  <si>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</si>
  <si>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</si>
  <si>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</si>
  <si>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</si>
  <si>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scattered sites  HAJ0232 &amp; HAJ0109 / EM team at site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</si>
</sst>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2" totalsRowShown="0" headerRowDxfId="47" dataDxfId="46" headerRowBorderDxfId="44" tableBorderDxfId="45" totalsRowBorderDxfId="43">
  <autoFilter ref="A1:L4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D9" sqref="D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321.7154689814779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45984.663894907404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45984.663894907404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45984.663894907404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45984.663894907404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45984.663894907404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45984.663894907404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45984.663894907404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45984.663894907404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45984.663894907404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45984.663894907404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45984.663894907404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45984.663894907404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45984.663894907404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45984.663894907404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45984.663894907404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45984.663894907404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45984.663894907404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45984.663894907404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45984.663894907404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45984.663894907404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45984.663894907404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45984.663894907404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45984.663894907404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45984.663894907404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45984.663894907404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45984.663894907404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45984.663894907404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45984.663894907404</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45984.663894907404</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0243BE3E-FB6B-4E3B-B120-9CBD5A5D45E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159.66405694444256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0.27647592592256842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45984.663894907404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45984.663894907404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45984.663894907404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45984.663894907404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45984.663894907404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45984.663894907404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45984.663894907404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45984.663894907404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45984.663894907404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45984.663894907404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45984.663894907404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45984.663894907404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45984.663894907404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45984.663894907404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45984.663894907404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45984.663894907404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45984.663894907404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45984.663894907404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45984.663894907404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45984.663894907404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45984.663894907404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45984.663894907404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45984.663894907404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45984.663894907404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45984.663894907404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45984.663894907404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45984.663894907404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45984.663894907404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45984.663894907404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45984.663894907404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45984.663894907404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45984.663894907404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45984.663894907404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45984.663894907404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45984.663894907404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45984.663894907404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45984.663894907404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45984.663894907404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45984.663894907404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45984.663894907404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45984.663894907404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45984.663894907404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45984.663894907404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45984.663894907404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45984.663894907404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45984.663894907404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45984.663894907404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45984.663894907404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45984.663894907404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45984.663894907404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45984.663894907404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45984.663894907404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45984.663894907404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45984.663894907404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45984.663894907404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45984.663894907404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45984.663894907404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45984.663894907404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45984.663894907404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45984.663894907404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45984.663894907404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45984.663894907404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45984.663894907404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45984.663894907404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45984.663894907404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45984.663894907404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45984.663894907404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45984.663894907404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45984.663894907404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45984.663894907404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45984.663894907404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45984.663894907404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45984.663894907404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45984.663894907404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45984.663894907404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45984.663894907404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45984.663894907404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45984.663894907404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45984.663894907404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45984.663894907404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45984.663894907404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45984.663894907404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45984.663894907404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45984.663894907404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45984.663894907404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45984.663894907404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45984.663894907404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45984.663894907404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45984.663894907404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45984.663894907404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45984.663894907404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45984.663894907404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45984.663894907404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45984.663894907404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45984.663894907404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45984.663894907404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45984.663894907404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45984.663894907404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45984.663894907404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45984.663894907404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45984.663894907404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45984.663894907404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45984.663894907404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45984.663894907404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45984.663894907404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45984.663894907404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45984.663894907404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45984.663894907404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45984.663894907404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45984.663894907404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45984.663894907404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45984.663894907404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45984.663894907404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45984.663894907404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45984.663894907404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45984.663894907404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45984.663894907404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45984.663894907404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45984.663894907404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45984.663894907404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45984.663894907404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45984.663894907404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45984.663894907404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45984.663894907404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45984.663894907404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45984.663894907404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45984.663894907404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45984.663894907404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45984.663894907404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45984.663894907404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45984.663894907404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45984.663894907404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45984.663894907404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45984.663894907404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45984.663894907404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45984.663894907404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45984.663894907404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45984.663894907404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45984.663894907404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45984.663894907404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45984.663894907404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45984.663894907404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45984.663894907404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45984.663894907404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45984.663894907404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45984.663894907404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45984.663894907404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18" t="s">
        <v>20082</v>
      </c>
      <c r="E2" s="18" t="s">
        <v>39021</v>
      </c>
      <c r="F2" s="20">
        <v>45984.658553240741</v>
      </c>
      <c r="G2" s="21">
        <f t="shared" ref="G2:G52" ca="1" si="0">IFERROR(NOW()-F2,"-")</f>
        <v>5.3416666632983834E-3</v>
      </c>
      <c r="H2" s="22">
        <v>45984.652256944442</v>
      </c>
      <c r="I2" s="19" t="str">
        <f>IFERROR(VLOOKUP(D2,DB!A:F,6,0),"")</f>
        <v>SCECO</v>
      </c>
      <c r="J2" s="18" t="str">
        <f>IFERROR(VLOOKUP(D2,DB!A:G,7,0),"")</f>
        <v>Dead</v>
      </c>
      <c r="K2" s="45"/>
      <c r="L2" s="23" t="str">
        <f>IFERROR(VLOOKUP(D2,DB!A:I,9,0),"")</f>
        <v>Latis</v>
      </c>
    </row>
    <row r="3" spans="1:13" ht="15" customHeight="1">
      <c r="A3" s="19"/>
      <c r="B3" s="61" t="str">
        <f>IFERROR(VLOOKUP(D3,DB!A:K,11,0),"")</f>
        <v/>
      </c>
      <c r="C3" s="18"/>
      <c r="D3" s="18" t="str">
        <f>IFERROR(VLOOKUP(#REF!,DB!#REF!,7,0),"")</f>
        <v/>
      </c>
      <c r="E3" s="18"/>
      <c r="F3" s="20"/>
      <c r="G3" s="21">
        <f t="shared" ca="1" si="0"/>
        <v>45984.663894907404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45984.663894907404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45984.663894907404</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45984.663894907404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45984.663894907404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45984.663894907404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45984.663894907404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45984.663894907404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45984.663894907404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45984.663894907404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45984.663894907404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45984.663894907404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45984.663894907404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45984.663894907404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45984.663894907404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45984.663894907404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45984.663894907404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45984.663894907404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45984.663894907404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45984.663894907404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45984.663894907404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45984.663894907404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45984.663894907404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45984.663894907404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45984.663894907404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45984.663894907404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45984.663894907404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45984.663894907404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45984.663894907404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45984.663894907404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45984.663894907404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45984.663894907404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45984.663894907404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45984.663894907404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45984.663894907404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45984.663894907404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45984.663894907404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45984.663894907404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45984.663894907404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45984.663894907404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45984.663894907404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45984.663894907404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45984.663894907404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45984.663894907404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45984.663894907404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45984.663894907404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45984.663894907404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45984.663894907404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45984.663894907404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45984.663894907404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45984.663894907404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45984.663894907404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45984.663894907404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45984.663894907404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45984.663894907404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45984.663894907404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45984.663894907404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45984.663894907404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45984.663894907404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45984.663894907404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45984.663894907404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45984.663894907404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45984.663894907404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45984.663894907404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45984.663894907404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45984.663894907404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45984.663894907404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45984.663894907404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45984.663894907404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45984.663894907404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45984.663894907404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45984.663894907404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45984.663894907404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45984.663894907404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45984.663894907404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45984.663894907404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45984.663894907404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45984.663894907404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45984.663894907404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45984.663894907404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45984.663894907404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45984.663894907404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45984.663894907404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45984.663894907404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45984.663894907404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45984.663894907404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45984.663894907404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45984.663894907404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45984.663894907404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45984.663894907404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45984.663894907404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45984.663894907404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45984.663894907404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45984.663894907404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45984.663894907404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45984.663894907404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45984.663894907404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45984.663894907404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45984.663894907404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45984.663894907404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45984.663894907404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45984.663894907404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45984.663894907404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45984.663894907404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45984.663894907404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45984.663894907404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45984.663894907404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45984.663894907404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45984.663894907404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45984.663894907404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45984.663894907404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45984.663894907404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45984.663894907404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45984.663894907404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45984.663894907404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45984.663894907404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45984.663894907404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45984.663894907404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45984.663894907404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45984.663894907404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45984.663894907404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45984.663894907404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45984.663894907404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45984.663894907404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45984.663894907404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45984.663894907404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45984.663894907404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45984.663894907404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45984.663894907404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45984.663894907404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45984.663894907404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45984.663894907404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45984.663894907404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45984.663894907404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45984.663894907404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45984.663894907404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45984.663894907404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45984.663894907404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45984.663894907404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45984.663894907404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45984.663894907404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45984.663894907404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45984.663894907404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45984.663894907404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45984.663894907404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45984.663894907404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45984.663894907404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45984.663894907404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45984.663894907404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45984.663894907404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45984.663894907404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45984.663894907404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45984.663894907404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45984.663894907404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45984.663894907404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45984.663894907404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45984.663894907404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45984.663894907404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45984.663894907404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45984.663894907404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45984.663894907404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45984.663894907404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45984.663894907404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45984.663894907404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45984.663894907404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45984.663894907404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45984.663894907404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45984.663894907404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45984.663894907404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45984.663894907404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45984.663894907404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45984.663894907404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45984.663894907404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45984.663894907404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45984.663894907404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45984.663894907404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45984.663894907404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45984.663894907404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45984.663894907404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45984.663894907404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45984.663894907404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45984.663894907404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45984.663894907404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45984.663894907404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45984.663894907404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45984.663894907404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45984.663894907404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45984.663894907404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45984.663894907404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45984.663894907404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45984.663894907404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45984.663894907404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45984.663894907404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45984.663894907404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45984.663894907404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45984.663894907404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45984.663894907404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45984.663894907404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45984.663894907404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45984.663894907404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45984.663894907404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45984.663894907404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45984.663894907404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45984.663894907404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45984.663894907404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45984.663894907404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45984.663894907404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45984.663894907404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45984.663894907404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45984.663894907404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45984.663894907404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45984.663894907404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45984.663894907404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45984.663894907404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45984.663894907404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45984.663894907404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45984.663894907404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45984.663894907404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45984.663894907404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45984.663894907404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45984.663894907404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45984.663894907404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45984.663894907404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45984.663894907404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45984.663894907404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45984.663894907404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45984.663894907404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45984.663894907404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45984.663894907404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45984.663894907404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45984.663894907404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45984.663894907404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45984.663894907404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45984.663894907404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45984.663894907404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45984.663894907404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45984.663894907404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45984.663894907404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45984.663894907404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45984.663894907404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45984.663894907404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45984.663894907404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45984.663894907404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45984.663894907404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45984.663894907404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45984.663894907404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45984.663894907404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45984.663894907404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45984.663894907404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45984.663894907404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45984.663894907404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45984.663894907404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45984.663894907404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45984.663894907404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45984.663894907404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45984.663894907404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45984.663894907404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45984.663894907404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45984.663894907404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45984.663894907404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45984.663894907404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45984.663894907404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45984.663894907404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45984.663894907404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45984.663894907404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45984.663894907404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45984.663894907404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45984.663894907404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45984.663894907404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45984.663894907404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45984.663894907404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45984.663894907404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45984.663894907404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45984.663894907404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45984.663894907404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45984.663894907404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45984.663894907404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45984.663894907404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45984.663894907404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45984.663894907404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45984.663894907404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45984.663894907404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45984.663894907404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45984.663894907404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45984.663894907404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45984.663894907404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45984.663894907404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45984.663894907404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45984.663894907404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45984.663894907404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45984.663894907404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45984.663894907404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45984.663894907404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45984.663894907404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45984.663894907404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45984.663894907404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45984.663894907404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45984.663894907404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45984.663894907404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45984.663894907404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45984.663894907404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45984.663894907404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45984.663894907404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45984.663894907404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45984.663894907404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45984.663894907404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45984.663894907404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45984.663894907404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45984.663894907404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45984.663894907404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45984.663894907404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45984.663894907404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45984.663894907404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45984.663894907404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45984.663894907404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45984.663894907404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45984.663894907404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45984.663894907404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45984.663894907404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45984.663894907404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45984.663894907404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45984.663894907404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45984.663894907404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45984.663894907404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45984.663894907404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45984.663894907404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45984.663894907404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45984.663894907404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45984.663894907404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45984.663894907404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45984.663894907404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45984.663894907404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45984.663894907404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45984.663894907404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45984.663894907404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45984.663894907404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45984.663894907404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45984.663894907404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45984.663894907404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45984.663894907404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45984.663894907404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45984.663894907404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45984.663894907404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45984.663894907404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45984.663894907404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45984.663894907404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45984.663894907404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45984.663894907404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45984.663894907404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45984.663894907404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45984.663894907404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45984.663894907404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45984.663894907404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45984.663894907404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45984.663894907404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45984.663894907404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45984.663894907404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45984.663894907404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45984.663894907404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45984.663894907404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45984.663894907404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45984.663894907404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45984.663894907404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45984.663894907404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45984.663894907404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45984.663894907404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45984.663894907404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45984.663894907404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45984.663894907404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45984.663894907404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45984.663894907404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45984.663894907404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45984.663894907404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45984.663894907404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45984.663894907404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45984.663894907404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45984.663894907404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45984.663894907404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45984.663894907404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45984.663894907404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45984.663894907404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45984.663894907404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45984.663894907404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45984.663894907404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45984.663894907404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45984.663894907404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45984.663894907404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45984.663894907404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45984.663894907404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45984.663894907404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45984.663894907404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45984.663894907404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45984.663894907404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45984.663894907404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45984.663894907404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45984.663894907404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45984.663894907404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45984.663894907404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45984.663894907404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45984.663894907404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45984.663894907404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45984.663894907404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45984.663894907404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45984.663894907404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45984.663894907404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45984.663894907404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45984.663894907404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45984.663894907404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45984.663894907404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45984.663894907404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45984.663894907404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45984.663894907404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45984.663894907404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45984.663894907404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45984.663894907404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45984.663894907404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45984.663894907404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45984.663894907404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45984.663894907404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45984.663894907404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45984.663894907404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45984.663894907404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45984.663894907404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45984.663894907404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45984.663894907404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45984.663894907404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45984.663894907404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45984.663894907404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45984.663894907404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45984.663894907404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45984.663894907404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45984.663894907404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45984.663894907404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45984.663894907404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45984.663894907404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45984.663894907404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45984.663894907404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45984.663894907404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45984.663894907404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45984.663894907404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45984.663894907404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45984.663894907404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45984.663894907404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45984.663894907404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45984.663894907404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45984.663894907404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45984.663894907404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45984.663894907404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45984.663894907404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45984.663894907404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45984.663894907404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45984.663894907404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45984.663894907404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45984.663894907404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45984.663894907404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45984.663894907404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45984.663894907404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45984.663894907404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45984.663894907404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45984.663894907404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45984.663894907404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45984.663894907404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45984.663894907404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45984.663894907404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45984.663894907404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45984.663894907404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45984.663894907404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45984.663894907404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45984.663894907404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45984.663894907404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45984.663894907404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45984.663894907404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45984.663894907404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45984.663894907404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45984.663894907404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45984.663894907404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45984.663894907404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45984.663894907404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45984.663894907404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45984.663894907404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45984.663894907404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45984.663894907404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45984.663894907404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45984.663894907404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45984.663894907404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45984.663894907404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45984.663894907404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45984.663894907404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45984.663894907404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45984.663894907404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45984.663894907404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45984.663894907404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45984.663894907404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45984.663894907404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45984.663894907404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45984.663894907404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45984.663894907404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45984.663894907404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45984.663894907404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45984.663894907404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45984.663894907404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45984.663894907404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45984.663894907404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45984.663894907404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45984.663894907404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45984.663894907404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45984.663894907404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45984.663894907404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45984.663894907404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45984.663894907404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45984.663894907404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45984.663894907404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45984.663894907404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45984.663894907404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45984.663894907404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45984.663894907404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45984.663894907404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45984.663894907404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45984.663894907404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45984.663894907404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45984.663894907404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45984.663894907404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45984.663894907404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45984.663894907404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45984.663894907404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45984.663894907404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45984.663894907404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45984.663894907404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45984.663894907404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45984.663894907404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45984.663894907404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45984.663894907404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45984.663894907404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45984.663894907404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45984.663894907404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45984.663894907404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45984.663894907404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45984.663894907404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45984.663894907404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45984.663894907404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45984.663894907404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45984.663894907404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45984.663894907404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45984.663894907404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45984.663894907404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45984.663894907404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45984.663894907404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45984.663894907404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45984.663894907404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45984.663894907404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45984.663894907404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45984.663894907404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45984.663894907404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45984.663894907404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45984.663894907404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45984.663894907404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45984.663894907404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45984.663894907404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45984.663894907404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45984.663894907404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45984.663894907404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45984.663894907404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45984.663894907404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45984.663894907404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45984.663894907404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45984.663894907404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45984.663894907404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45984.663894907404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45984.663894907404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45984.663894907404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45984.663894907404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45984.663894907404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45984.663894907404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45984.663894907404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45984.663894907404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45984.663894907404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45984.663894907404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45984.663894907404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45984.663894907404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45984.663894907404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45984.663894907404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45984.663894907404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45984.663894907404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45984.663894907404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45984.663894907404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45984.663894907404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45984.663894907404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45984.663894907404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45984.663894907404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45984.663894907404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45984.663894907404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45984.663894907404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45984.663894907404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45984.663894907404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45984.663894907404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45984.663894907404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45984.663894907404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45984.663894907404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45984.663894907404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45984.663894907404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45984.663894907404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45984.663894907404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45984.663894907404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45984.663894907404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45984.663894907404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45984.663894907404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45984.663894907404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45984.663894907404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45984.663894907404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45984.663894907404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45984.663894907404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45984.663894907404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45984.663894907404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45984.663894907404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45984.663894907404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45984.663894907404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45984.663894907404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45984.663894907404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45984.663894907404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45984.663894907404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45984.663894907404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45984.663894907404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45984.663894907404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45984.663894907404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45984.663894907404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45984.663894907404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45984.663894907404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45984.663894907404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45984.663894907404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45984.663894907404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45984.663894907404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45984.663894907404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45984.663894907404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45984.663894907404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45984.663894907404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45984.663894907404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45984.663894907404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45984.663894907404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45984.663894907404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45984.663894907404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45984.663894907404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45984.663894907404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45984.663894907404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45984.663894907404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45984.663894907404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45984.663894907404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45984.663894907404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45984.663894907404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45984.663894907404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45984.663894907404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45984.663894907404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45984.663894907404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45984.663894907404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45984.663894907404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45984.663894907404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45984.663894907404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45984.663894907404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45984.663894907404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45984.663894907404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45984.663894907404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45984.663894907404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45984.663894907404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45984.663894907404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45984.663894907404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45984.663894907404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45984.663894907404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45984.663894907404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45984.663894907404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45984.663894907404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45984.663894907404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45984.663894907404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45984.663894907404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45984.663894907404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45984.663894907404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45984.663894907404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45984.663894907404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45984.663894907404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45984.663894907404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45984.663894907404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45984.663894907404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45984.663894907404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45984.663894907404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45984.663894907404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45984.663894907404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45984.663894907404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45984.663894907404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45984.663894907404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45984.663894907404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45984.663894907404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45984.663894907404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45984.663894907404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45984.663894907404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45984.663894907404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45984.663894907404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45984.663894907404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45984.663894907404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45984.663894907404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45984.663894907404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45984.663894907404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45984.663894907404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45984.663894907404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45984.663894907404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45984.663894907404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45984.663894907404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45984.663894907404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45984.663894907404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45984.663894907404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45984.663894907404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45984.663894907404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45984.663894907404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45984.663894907404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45984.663894907404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45984.663894907404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45984.663894907404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45984.663894907404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45984.663894907404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45984.663894907404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45984.663894907404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45984.663894907404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45984.663894907404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45984.663894907404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45984.663894907404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45984.663894907404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45984.663894907404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45984.663894907404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45984.663894907404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45984.663894907404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45984.663894907404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45984.663894907404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45984.663894907404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45984.663894907404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45984.663894907404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45984.663894907404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45984.663894907404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45984.663894907404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45984.663894907404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45984.663894907404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45984.663894907404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45984.663894907404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45984.663894907404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45984.663894907404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45984.663894907404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45984.663894907404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45984.663894907404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45984.663894907404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45984.663894907404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45984.663894907404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45984.663894907404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45984.663894907404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45984.663894907404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45984.663894907404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45984.663894907404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45984.663894907404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45984.663894907404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45984.663894907404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45984.663894907404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45984.663894907404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45984.663894907404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45984.663894907404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45984.663894907404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45984.663894907404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45984.663894907404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45984.663894907404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45984.663894907404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45984.663894907404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45984.663894907404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45984.663894907404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45984.663894907404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45984.663894907404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45984.663894907404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45984.663894907404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45984.663894907404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45984.663894907404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45984.663894907404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45984.663894907404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45984.663894907404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45984.663894907404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45984.663894907404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45984.663894907404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45984.663894907404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45984.663894907404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45984.663894907404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45984.663894907404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45984.663894907404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45984.663894907404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45984.663894907404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45984.663894907404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45984.663894907404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45984.663894907404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45984.663894907404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45984.663894907404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45984.663894907404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45984.663894907404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45984.663894907404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45984.663894907404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45984.663894907404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45984.663894907404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45984.663894907404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45984.663894907404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45984.663894907404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45984.663894907404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45984.663894907404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45984.663894907404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45984.663894907404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45984.663894907404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45984.663894907404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45984.663894907404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45984.663894907404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45984.663894907404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45984.663894907404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45984.663894907404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45984.663894907404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45984.663894907404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45984.663894907404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45984.663894907404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45984.663894907404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45984.663894907404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45984.663894907404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45984.663894907404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45984.663894907404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45984.663894907404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45984.663894907404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45984.663894907404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45984.663894907404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45984.663894907404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45984.663894907404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45984.663894907404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45984.663894907404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45984.663894907404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45984.663894907404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45984.663894907404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45984.663894907404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45984.663894907404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45984.663894907404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45984.663894907404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45984.663894907404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45984.663894907404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45984.663894907404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45984.663894907404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45984.663894907404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45984.663894907404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45984.663894907404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45984.663894907404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45984.663894907404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45984.663894907404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45984.663894907404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45984.663894907404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45984.663894907404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45984.663894907404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45984.663894907404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45984.663894907404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45984.663894907404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45984.663894907404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45984.663894907404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45984.663894907404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45984.663894907404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45984.663894907404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45984.663894907404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45984.663894907404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45984.663894907404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45984.663894907404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45984.663894907404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45984.663894907404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45984.663894907404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45984.663894907404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45984.663894907404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45984.663894907404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45984.663894907404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45984.663894907404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45984.663894907404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45984.663894907404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45984.663894907404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45984.663894907404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45984.663894907404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45984.663894907404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45984.663894907404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45984.663894907404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45984.663894907404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45984.663894907404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45984.663894907404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45984.663894907404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45984.663894907404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45984.663894907404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45984.663894907404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45984.663894907404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45984.663894907404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45984.663894907404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45984.663894907404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45984.663894907404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45984.663894907404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45984.663894907404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45984.663894907404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45984.663894907404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45984.663894907404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45984.663894907404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45984.663894907404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45984.663894907404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45984.663894907404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45984.663894907404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45984.663894907404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45984.663894907404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45984.663894907404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45984.663894907404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45984.663894907404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45984.663894907404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45984.663894907404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45984.663894907404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45984.663894907404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45984.663894907404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45984.663894907404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45984.663894907404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45984.663894907404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45984.663894907404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45984.663894907404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45984.663894907404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45984.663894907404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45984.663894907404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45984.663894907404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45984.663894907404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45984.663894907404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45984.663894907404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45984.663894907404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45984.663894907404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45984.663894907404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45984.663894907404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45984.663894907404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45984.663894907404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45984.663894907404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45984.663894907404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45984.663894907404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45984.663894907404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45984.663894907404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45984.663894907404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45984.663894907404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45984.663894907404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45984.663894907404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45984.663894907404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45984.663894907404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45984.663894907404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45984.663894907404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45984.663894907404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45984.663894907404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45984.663894907404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45984.663894907404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45984.663894907404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45984.663894907404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45984.663894907404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45984.663894907404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45984.663894907404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45984.663894907404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45984.663894907404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45984.663894907404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45984.663894907404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45984.663894907404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45984.663894907404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45984.663894907404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45984.663894907404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45984.663894907404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45984.663894907404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45984.663894907404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45984.663894907404</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2"/>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281.18317731480784</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0.17078148147993488</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1</v>
      </c>
      <c r="D4" s="91" t="s">
        <v>36626</v>
      </c>
      <c r="E4" s="94" t="s">
        <v>39021</v>
      </c>
      <c r="F4" s="95"/>
      <c r="G4" s="96">
        <f t="shared" ref="G4:G46" ca="1" si="0">IFERROR(NOW()-F4,"")</f>
        <v>45984.663894907404</v>
      </c>
      <c r="H4" s="95">
        <v>45984.442442129628</v>
      </c>
      <c r="I4" s="113" t="str">
        <f>IFERROR(VLOOKUP(D4,DB!A:F,6,0),"")</f>
        <v>SCECO</v>
      </c>
      <c r="J4" s="113" t="str">
        <f>IFERROR(VLOOKUP(D4,DB!A:G,7,0),"")</f>
        <v>Dead</v>
      </c>
      <c r="K4" s="97" t="s">
        <v>39113</v>
      </c>
      <c r="L4" s="91" t="str">
        <f>IFERROR(VLOOKUP(D4,DB!A:I,9,0),"")</f>
        <v>Latis</v>
      </c>
    </row>
    <row r="5" spans="1:16" ht="15" customHeight="1">
      <c r="A5" s="113" t="s">
        <v>39114</v>
      </c>
      <c r="B5" s="113" t="str">
        <f>IFERROR(VLOOKUP(D5,DB!A:K,11,0),"")</f>
        <v>R4</v>
      </c>
      <c r="C5" s="93">
        <v>2</v>
      </c>
      <c r="D5" s="91" t="s">
        <v>37323</v>
      </c>
      <c r="E5" s="94" t="s">
        <v>39021</v>
      </c>
      <c r="F5" s="95">
        <v>45984.5622337963</v>
      </c>
      <c r="G5" s="96">
        <f t="shared" ca="1" si="0"/>
        <v>0.10166111110447673</v>
      </c>
      <c r="H5" s="95">
        <v>45984.546261574076</v>
      </c>
      <c r="I5" s="113" t="str">
        <f>IFERROR(VLOOKUP(D5,DB!A:F,6,0),"")</f>
        <v>SCECO</v>
      </c>
      <c r="J5" s="113" t="str">
        <f>IFERROR(VLOOKUP(D5,DB!A:G,7,0),"")</f>
        <v>Dead</v>
      </c>
      <c r="K5" s="97" t="s">
        <v>39115</v>
      </c>
      <c r="L5" s="91" t="str">
        <f>IFERROR(VLOOKUP(D5,DB!A:I,9,0),"")</f>
        <v>Latis</v>
      </c>
    </row>
    <row r="6" spans="1:16" ht="15" customHeight="1">
      <c r="A6" s="113" t="s">
        <v>39112</v>
      </c>
      <c r="B6" s="113" t="str">
        <f>IFERROR(VLOOKUP(D6,DB!A:K,11,0),"")</f>
        <v>R4</v>
      </c>
      <c r="C6" s="93">
        <v>1</v>
      </c>
      <c r="D6" s="91" t="s">
        <v>29913</v>
      </c>
      <c r="E6" s="94" t="s">
        <v>39021</v>
      </c>
      <c r="F6" s="95"/>
      <c r="G6" s="96">
        <f t="shared" ca="1" si="0"/>
        <v>45984.663894907404</v>
      </c>
      <c r="H6" s="95">
        <v>45984.575011574074</v>
      </c>
      <c r="I6" s="113" t="str">
        <f>IFERROR(VLOOKUP(D6,DB!A:F,6,0),"")</f>
        <v>SCECO</v>
      </c>
      <c r="J6" s="113" t="str">
        <f>IFERROR(VLOOKUP(D6,DB!A:G,7,0),"")</f>
        <v>Vandalized</v>
      </c>
      <c r="K6" s="97" t="s">
        <v>39116</v>
      </c>
      <c r="L6" s="91" t="s">
        <v>39117</v>
      </c>
    </row>
    <row r="7" spans="1:16" ht="15" customHeight="1">
      <c r="A7" s="113" t="s">
        <v>39112</v>
      </c>
      <c r="B7" s="113" t="str">
        <f>IFERROR(VLOOKUP(D7,DB!A:K,11,0),"")</f>
        <v>R4</v>
      </c>
      <c r="C7" s="93">
        <v>3</v>
      </c>
      <c r="D7" s="91" t="s">
        <v>35231</v>
      </c>
      <c r="E7" s="94" t="s">
        <v>39021</v>
      </c>
      <c r="F7" s="95"/>
      <c r="G7" s="96">
        <f t="shared" ca="1" si="0"/>
        <v>45984.663894907404</v>
      </c>
      <c r="H7" s="95">
        <v>45984.613020833334</v>
      </c>
      <c r="I7" s="113" t="str">
        <f>IFERROR(VLOOKUP(D7,DB!A:F,6,0),"")</f>
        <v>Generator-SG</v>
      </c>
      <c r="J7" s="113" t="str">
        <f>IFERROR(VLOOKUP(D7,DB!A:G,7,0),"")</f>
        <v>Vandalized</v>
      </c>
      <c r="K7" s="97" t="s">
        <v>39118</v>
      </c>
      <c r="L7" s="91" t="str">
        <f>IFERROR(VLOOKUP(D7,DB!A:I,9,0),"")</f>
        <v>Latis</v>
      </c>
    </row>
    <row r="8" spans="1:16" ht="15" customHeight="1">
      <c r="A8" s="113"/>
      <c r="B8" s="113" t="str">
        <f>IFERROR(VLOOKUP(D8,DB!A:K,11,0),"")</f>
        <v/>
      </c>
      <c r="C8" s="93"/>
      <c r="D8" s="91"/>
      <c r="E8" s="94"/>
      <c r="F8" s="95"/>
      <c r="G8" s="96">
        <f t="shared" ca="1" si="0"/>
        <v>45984.663894907404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45984.663894907404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45984.663894907404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45984.663894907404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45984.663894907404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45984.663894907404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45984.663894907404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45984.663894907404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45984.663894907404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45984.663894907404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45984.663894907404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45984.663894907404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45984.663894907404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45984.663894907404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45984.663894907404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45984.663894907404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45984.663894907404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45984.663894907404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45984.663894907404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45984.663894907404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45984.663894907404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45984.663894907404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45984.663894907404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45984.663894907404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45984.663894907404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45984.663894907404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45984.663894907404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45984.663894907404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45984.663894907404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45984.663894907404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45984.663894907404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45984.663894907404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45984.663894907404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45984.663894907404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45984.663894907404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45984.663894907404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45984.663894907404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45984.663894907404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45984.663894907404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45984.663894907404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45984.663894907404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45984.663894907404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45984.663894907404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45984.663894907404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45984.663894907404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45984.663894907404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45984.663894907404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45984.663894907404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45984.663894907404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45984.663894907404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45984.663894907404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45984.663894907404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45984.663894907404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45984.663894907404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45984.663894907404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45984.663894907404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45984.663894907404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45984.663894907404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45984.663894907404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45984.663894907404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45984.663894907404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45984.663894907404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45984.663894907404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45984.663894907404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45984.663894907404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45984.663894907404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45984.663894907404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45984.663894907404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45984.663894907404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45984.663894907404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45984.663894907404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45984.663894907404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45984.663894907404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45984.663894907404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45984.663894907404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45984.663894907404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45984.663894907404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45984.663894907404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45984.663894907404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45984.663894907404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45984.663894907404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45984.663894907404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45984.663894907404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45984.663894907404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45984.663894907404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45984.663894907404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45984.663894907404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45984.663894907404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45984.663894907404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45984.663894907404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45984.663894907404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45984.663894907404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45984.663894907404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45984.663894907404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45984.663894907404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45984.663894907404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45984.663894907404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45984.663894907404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45984.663894907404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45984.663894907404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45984.663894907404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45984.663894907404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45984.663894907404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45984.663894907404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45984.663894907404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45984.663894907404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45984.663894907404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45984.663894907404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45984.663894907404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45984.663894907404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45984.663894907404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45984.663894907404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45984.663894907404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45984.663894907404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45984.663894907404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45984.663894907404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45984.663894907404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45984.663894907404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45984.663894907404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45984.663894907404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45984.663894907404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45984.663894907404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45984.663894907404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45984.663894907404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45984.663894907404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45984.663894907404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45984.663894907404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45984.663894907404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45984.663894907404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45984.663894907404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45984.663894907404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45984.663894907404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45984.663894907404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45984.663894907404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45984.663894907404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45984.663894907404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45984.663894907404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45984.663894907404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45984.663894907404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45984.663894907404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45984.663894907404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45984.663894907404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45984.663894907404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45984.663894907404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45984.663894907404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45984.663894907404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45984.663894907404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45984.663894907404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45984.663894907404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45984.663894907404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45984.663894907404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45984.663894907404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45984.663894907404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45984.663894907404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45984.663894907404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45984.663894907404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45984.663894907404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45984.663894907404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45984.663894907404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45984.663894907404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45984.663894907404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45984.663894907404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45984.663894907404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45984.663894907404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45984.663894907404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45984.663894907404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45984.663894907404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45984.663894907404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45984.663894907404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45984.663894907404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45984.663894907404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45984.663894907404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45984.663894907404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45984.663894907404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45984.663894907404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45984.663894907404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45984.663894907404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45984.663894907404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45984.663894907404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45984.663894907404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45984.663894907404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45984.663894907404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45984.663894907404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45984.663894907404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45984.663894907404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45984.663894907404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45984.663894907404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45984.663894907404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45984.663894907404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45984.663894907404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45984.663894907404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45984.663894907404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45984.663894907404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45984.663894907404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45984.663894907404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45984.663894907404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45984.663894907404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45984.663894907404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45984.663894907404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45984.663894907404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45984.663894907404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45984.663894907404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45984.663894907404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45984.663894907404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45984.663894907404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45984.663894907404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45984.663894907404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45984.663894907404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45984.663894907404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45984.663894907404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45984.663894907404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45984.663894907404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45984.663894907404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45984.663894907404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45984.663894907404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45984.663894907404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45984.663894907404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45984.663894907404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45984.663894907404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45984.663894907404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45984.663894907404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45984.663894907404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45984.663894907404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45984.663894907404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45984.663894907404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45984.663894907404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45984.663894907404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45984.663894907404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45984.663894907404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45984.663894907404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45984.663894907404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45984.663894907404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45984.663894907404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45984.663894907404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45984.663894907404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45984.663894907404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45984.663894907404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45984.663894907404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45984.663894907404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45984.663894907404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45984.663894907404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45984.663894907404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45984.663894907404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45984.663894907404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45984.663894907404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45984.663894907404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45984.663894907404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45984.663894907404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45984.663894907404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45984.663894907404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45984.663894907404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45984.663894907404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45984.663894907404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45984.663894907404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45984.663894907404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45984.663894907404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45984.663894907404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45984.663894907404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45984.663894907404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45984.663894907404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45984.663894907404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45984.663894907404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45984.663894907404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45984.663894907404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45984.663894907404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45984.663894907404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45984.663894907404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45984.663894907404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45984.663894907404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45984.663894907404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45984.663894907404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45984.663894907404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45984.663894907404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45984.663894907404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45984.663894907404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45984.663894907404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45984.663894907404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45984.663894907404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45984.663894907404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45984.663894907404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45984.663894907404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45984.663894907404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45984.663894907404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45984.663894907404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45984.663894907404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45984.663894907404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45984.663894907404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45984.663894907404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45984.663894907404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45984.663894907404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45984.663894907404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45984.663894907404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45984.663894907404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45984.663894907404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45984.663894907404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45984.663894907404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45984.663894907404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45984.663894907404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45984.663894907404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45984.663894907404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45984.663894907404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45984.663894907404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45984.663894907404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45984.663894907404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45984.663894907404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45984.663894907404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45984.663894907404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45984.663894907404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45984.663894907404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45984.663894907404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45984.663894907404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45984.663894907404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45984.663894907404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45984.663894907404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45984.663894907404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45984.663894907404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45984.663894907404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45984.663894907404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45984.663894907404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45984.663894907404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45984.663894907404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45984.663894907404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45984.663894907404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45984.663894907404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45984.663894907404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45984.663894907404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45984.663894907404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45984.663894907404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45984.663894907404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45984.663894907404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45984.663894907404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45984.663894907404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45984.663894907404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45984.663894907404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45984.663894907404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45984.663894907404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45984.663894907404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45984.663894907404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45984.663894907404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45984.663894907404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45984.663894907404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45984.663894907404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45984.663894907404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45984.663894907404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45984.663894907404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45984.663894907404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45984.663894907404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45984.663894907404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45984.663894907404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45984.663894907404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45984.663894907404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45984.663894907404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45984.663894907404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45984.663894907404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45984.663894907404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45984.663894907404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45984.663894907404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45984.663894907404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45984.663894907404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12" ca="1" si="6">IFERROR(NOW()-F367,"")</f>
        <v>45984.663894907404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45984.663894907404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45984.663894907404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45984.663894907404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45984.663894907404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45984.663894907404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45984.663894907404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45984.663894907404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45984.663894907404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45984.663894907404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45984.663894907404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45984.663894907404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45984.663894907404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45984.663894907404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45984.663894907404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45984.663894907404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45984.663894907404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45984.663894907404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45984.663894907404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45984.663894907404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45984.663894907404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45984.663894907404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45984.663894907404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45984.663894907404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45984.663894907404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45984.663894907404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45984.663894907404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45984.663894907404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45984.663894907404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45984.663894907404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45984.663894907404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45984.663894907404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45984.663894907404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45984.663894907404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45984.663894907404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45984.663894907404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45984.663894907404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45984.663894907404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45984.663894907404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45984.663894907404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45984.663894907404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45984.663894907404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45984.663894907404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45984.663894907404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45984.663894907404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45984.663894907404</v>
      </c>
      <c r="H412" s="95"/>
      <c r="I412" s="113" t="str">
        <f>IFERROR(VLOOKUP(D412,DB!A:F,6,0),"")</f>
        <v/>
      </c>
      <c r="J412" s="113" t="str">
        <f>IFERROR(VLOOKUP(D412,DB!A:G,7,0),"")</f>
        <v/>
      </c>
      <c r="K412" s="97"/>
      <c r="L412" s="91" t="str">
        <f>IFERROR(VLOOKUP(D412,DB!A:I,9,0),"")</f>
        <v/>
      </c>
    </row>
  </sheetData>
  <dataValidations count="2">
    <dataValidation allowBlank="1" showInputMessage="1" showErrorMessage="1" sqref="E1" xr:uid="{A4F81451-56CC-4543-9497-104C4E44EE4B}"/>
    <dataValidation type="list" allowBlank="1" showInputMessage="1" showErrorMessage="1" sqref="E2:E4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E15" sqref="E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92.831834722215717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58.475017592587392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36.002783796291624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3.2905962962904596</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0.13201990740344627</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R5</v>
      </c>
      <c r="C7" s="109">
        <v>3</v>
      </c>
      <c r="D7" s="109" t="s">
        <v>38249</v>
      </c>
      <c r="E7" s="109" t="s">
        <v>39100</v>
      </c>
      <c r="F7" s="122"/>
      <c r="G7" s="111">
        <f ca="1">IFERROR(NOW()-F7,"")</f>
        <v>45984.663894907404</v>
      </c>
      <c r="H7" s="122">
        <v>45984.55636574074</v>
      </c>
      <c r="I7" s="109" t="str">
        <f>IFERROR(VLOOKUP(D7,DB!A:F,6,0),"")</f>
        <v>SCECO</v>
      </c>
      <c r="J7" s="109" t="str">
        <f>IFERROR(VLOOKUP(D7,DB!A:G,7,0),"")</f>
        <v>Haj Removal</v>
      </c>
      <c r="K7" s="109" t="s">
        <v>39131</v>
      </c>
      <c r="L7" s="109" t="str">
        <f>IFERROR(VLOOKUP(D7,DB!A:I,9,0),"")</f>
        <v>Latis</v>
      </c>
    </row>
    <row r="8" spans="1:13">
      <c r="A8" s="109"/>
      <c r="B8" s="109" t="str">
        <f>IFERROR(VLOOKUP(D8,DB!A:K,11,0),"")</f>
        <v/>
      </c>
      <c r="C8" s="109"/>
      <c r="D8" s="109"/>
      <c r="E8" s="109"/>
      <c r="F8" s="109"/>
      <c r="G8" s="111">
        <f ca="1">IFERROR(NOW()-F8,"")</f>
        <v>45984.663894907404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45984.663894907404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45984.663894907404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45984.663894907404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45984.663894907404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45984.663894907404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45984.663894907404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45984.663894907404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45984.663894907404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45984.663894907404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45984.663894907404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45984.663894907404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45984.663894907404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45984.663894907404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45984.663894907404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45984.663894907404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45984.663894907404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45984.663894907404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45984.663894907404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45984.663894907404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45984.663894907404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45984.663894907404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45984.663894907404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45984.663894907404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45984.663894907404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45984.663894907404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45984.663894907404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45984.663894907404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45984.663894907404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45984.663894907404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45984.663894907404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45984.663894907404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45984.663894907404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45984.663894907404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45984.663894907404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45984.663894907404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45984.663894907404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45984.663894907404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45984.663894907404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45984.663894907404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45984.663894907404</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45984.663894907404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45984.663894907404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45984.663894907404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45984.663894907404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45984.663894907404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45984.663894907404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45984.663894907404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45984.663894907404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45984.663894907404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45984.663894907404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45984.663894907404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45984.663894907404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45984.663894907404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45984.663894907404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45984.663894907404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45984.663894907404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45984.663894907404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45984.663894907404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45984.663894907404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45984.663894907404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45984.663894907404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45984.663894907404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45984.663894907404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45984.663894907404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45984.663894907404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45984.663894907404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45984.663894907404</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45984.663894907404</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D2" sqref="D2: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45984.663894907404</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45984.663894907404</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45984.663894907404</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45984.663894907404</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45984.663894907404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45984.663894907404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45984.663894907404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45984.663894907404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45984.663894907404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45984.663894907404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45984.663894907404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45984.663894907404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45984.663894907404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45984.663894907404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45984.663894907404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45984.663894907404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45984.663894907404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45984.663894907404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45984.663894907404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45984.663894907404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45984.663894907404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45984.663894907404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45984.663894907404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45984.663894907404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45984.663894907404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45984.663894907404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45984.663894907404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45984.663894907404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45984.663894907404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45984.663894907404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45984.663894907404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45984.663894907404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45984.663894907404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45984.663894907404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45984.663894907404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45984.663894907404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45984.663894907404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45984.663894907404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45984.663894907404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45984.663894907404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45984.663894907404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45984.663894907404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45984.663894907404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2025-11-23T12:57:21Z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