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88" documentId="120_S{2AC9BD13-BADA-5192-A53E-5A8FF88502F6}" xr6:coauthVersionLast="47" xr6:coauthVersionMax="47" xr10:uidLastSave="{BA584A54-BB1D-4825-8375-300D29D620A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<sst xmlns="http://schemas.openxmlformats.org/spreadsheetml/2006/main" count="180308" uniqueCount="39139">
  <si>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</si>
  <si>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</si>
  <si>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</si>
  <si>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</si>
  <si>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</si>
  <si>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</si>
  <si>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</si>
  <si>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</si>
  <si>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</si>
  <si>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</si>
  <si>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</si>
  <si>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</si>
  <si>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</si>
  <si>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</si>
  <si>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</si>
  <si>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</si>
  <si>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</si>
  <si>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</si>
  <si>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</si>
  <si>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</si>
  <si>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</si>
  <si>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</si>
  <si>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</si>
  <si>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</si>
  <si>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</si>
  <si>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</si>
  <si>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</si>
  <si>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</si>
  <si>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</si>
  <si>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</si>
  <si>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</si>
  <si>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</si>
  <si>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</si>
  <si>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</si>
  <si>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</si>
  <si>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</si>
  <si>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</si>
  <si>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</si>
  <si>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</si>
  <si>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</si>
  <si>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</si>
  <si>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</si>
  <si>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</si>
  <si>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</si>
  <si>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</si>
  <si>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</si>
  <si>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</si>
  <si>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</si>
  <si>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</si>
  <si>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</si>
  <si>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</si>
  <si>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</si>
  <si>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</si>
  <si>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</si>
  <si>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</si>
  <si>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</si>
  <si>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</si>
  <si>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</si>
  <si>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</si>
  <si>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</si>
  <si>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</si>
  <si>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</si>
  <si>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</si>
  <si>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</si>
  <si>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</si>
  <si>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</si>
  <si>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</si>
  <si>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</si>
  <si>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</si>
  <si>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</si>
  <si>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</si>
  <si>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</si>
  <si>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</si>
  <si>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</si>
  <si>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</si>
  <si>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</si>
  <si>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</si>
  <si>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</si>
  <si>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</si>
  <si>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</si>
  <si>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</si>
  <si>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</si>
  <si>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</si>
  <si>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</si>
  <si>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</si>
  <si>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</si>
  <si>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</si>
  <si>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</si>
  <si>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</si>
  <si>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</si>
  <si>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</si>
  <si>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</si>
  <si>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</si>
  <si>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</si>
  <si>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</si>
  <si>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</si>
  <si>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</si>
  <si>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</si>
  <si>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</si>
  <si>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</si>
  <si>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</si>
  <si>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</si>
  <si>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</si>
  <si>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</si>
  <si>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</si>
  <si>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</si>
  <si>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</si>
  <si>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</si>
  <si>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</si>
  <si>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</si>
  <si>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</si>
  <si>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</si>
  <si>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</si>
  <si>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</si>
  <si>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</si>
  <si>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</si>
  <si>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</si>
  <si>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</si>
  <si>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</si>
  <si>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</si>
  <si>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</si>
  <si>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</si>
  <si>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</si>
  <si>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</si>
  <si>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</si>
  <si>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</si>
  <si>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</si>
  <si>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</si>
  <si>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</si>
  <si>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</si>
  <si>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</si>
  <si>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</si>
  <si>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</si>
  <si>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</si>
  <si>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</si>
  <si>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</si>
  <si>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</si>
  <si>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</si>
  <si>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</si>
  <si>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</si>
  <si>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</si>
  <si>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</si>
  <si>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</si>
  <si>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</si>
  <si>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</si>
  <si>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</si>
  <si>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</si>
  <si>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</si>
  <si>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</si>
  <si>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</si>
  <si>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</si>
  <si>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</si>
  <si>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</si>
  <si>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</si>
  <si>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</si>
  <si>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</si>
  <si>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</si>
  <si>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</si>
  <si>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</si>
  <si>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</si>
  <si>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</si>
  <si>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</si>
  <si>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</si>
  <si>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</si>
  <si>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</si>
  <si>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</si>
  <si>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</si>
  <si>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</si>
  <si>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</si>
  <si>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</si>
  <si>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</si>
  <si>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</si>
  <si>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</si>
  <si>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</si>
  <si>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</si>
  <si>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</si>
  <si>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</si>
  <si>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</si>
  <si>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</si>
  <si>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</si>
  <si>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</si>
  <si>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</si>
  <si>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</si>
  <si>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</si>
  <si>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</si>
  <si>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</si>
  <si>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</si>
  <si>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</si>
  <si>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</si>
  <si>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</si>
  <si>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</si>
  <si>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</si>
  <si>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</si>
  <si>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</si>
  <si>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</si>
  <si>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</si>
  <si>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</si>
  <si>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</si>
  <si>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</si>
  <si>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</si>
  <si>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</si>
  <si>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</si>
  <si>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</si>
  <si>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</si>
  <si>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</si>
  <si>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</si>
  <si>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</si>
  <si>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</si>
  <si>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</si>
  <si>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</si>
  <si>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</si>
  <si>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</si>
  <si>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</si>
  <si>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</si>
  <si>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</si>
  <si>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</si>
  <si>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</si>
  <si>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</si>
  <si>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</si>
  <si>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</si>
  <si>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</si>
  <si>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</si>
  <si>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</si>
  <si>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</si>
  <si>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</si>
  <si>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</si>
  <si>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</si>
  <si>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</si>
  <si>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</si>
  <si>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</si>
  <si>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</si>
  <si>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</si>
  <si>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</si>
  <si>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</si>
  <si>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</si>
  <si>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</si>
  <si>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</si>
  <si>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</si>
  <si>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</si>
  <si>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</si>
  <si>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</si>
  <si>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</si>
  <si>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</si>
  <si>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</si>
  <si>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</si>
  <si>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</si>
  <si>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</si>
  <si>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</si>
  <si>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</si>
  <si>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</si>
  <si>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</si>
  <si>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</si>
  <si>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</si>
  <si>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</si>
  <si>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</si>
  <si>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</si>
  <si>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</si>
  <si>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</si>
  <si>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</si>
  <si>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</si>
  <si>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</si>
  <si>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</si>
  <si>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</si>
  <si>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</si>
  <si>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</si>
  <si>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</si>
  <si>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</si>
  <si>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</si>
  <si>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</si>
  <si>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</si>
  <si>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</si>
  <si>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</si>
  <si>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</si>
  <si>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</si>
  <si>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</si>
  <si>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</si>
  <si>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</si>
  <si>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</si>
  <si>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</si>
  <si>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</si>
  <si>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</si>
  <si>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</si>
  <si>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</si>
  <si>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</si>
  <si>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</si>
  <si>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</si>
  <si>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</si>
  <si>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</si>
  <si>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</si>
  <si>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</si>
  <si>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</si>
  <si>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</si>
  <si>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</si>
  <si>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</si>
  <si>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</si>
  <si>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</si>
  <si>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</si>
  <si>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</si>
  <si>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</si>
  <si>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</si>
  <si>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</si>
  <si>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</si>
  <si>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</si>
  <si>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</si>
  <si>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</si>
  <si>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</si>
  <si>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</si>
  <si>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</si>
  <si>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</si>
  <si>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</si>
  <si>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</si>
  <si>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</si>
  <si>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</si>
  <si>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</si>
  <si>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</si>
  <si>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</si>
  <si>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</si>
  <si>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</si>
  <si>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</si>
  <si>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</si>
  <si>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</si>
  <si>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</si>
  <si>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</si>
  <si>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</si>
  <si>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</si>
  <si>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</si>
  <si>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</si>
  <si>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</si>
  <si>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</si>
  <si>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</si>
  <si>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</si>
  <si>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</si>
  <si>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</si>
  <si>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</si>
  <si>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</si>
  <si>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</si>
  <si>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</si>
  <si>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</si>
  <si>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</si>
  <si>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</si>
  <si>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</si>
  <si>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</si>
  <si>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</si>
  <si>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</si>
  <si>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</si>
  <si>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</si>
  <si>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</si>
  <si>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</si>
  <si>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</si>
  <si>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</si>
  <si>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</si>
  <si>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</si>
  <si>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</si>
  <si>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</si>
  <si>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</si>
  <si>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</si>
  <si>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</si>
  <si>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</si>
  <si>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</si>
  <si>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</si>
  <si>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</si>
  <si>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</si>
  <si>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</si>
  <si>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</si>
  <si>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</si>
  <si>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</si>
  <si>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</si>
  <si>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</si>
  <si>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</si>
  <si>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</si>
  <si>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</si>
  <si>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</si>
  <si>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</si>
  <si>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</si>
  <si>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</si>
  <si>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</si>
  <si>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</si>
  <si>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</si>
  <si>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</si>
  <si>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</si>
  <si>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</si>
  <si>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</si>
  <si>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</si>
  <si>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</si>
  <si>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</si>
  <si>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</si>
  <si>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</si>
  <si>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</si>
  <si>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</si>
  <si>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</si>
  <si>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</si>
  <si>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</si>
  <si>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</si>
  <si>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</si>
  <si>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</si>
  <si>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</si>
  <si>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</si>
  <si>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</si>
  <si>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</si>
  <si>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</si>
  <si>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</si>
  <si>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</si>
  <si>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</si>
  <si>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</si>
  <si>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</si>
  <si>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</si>
  <si>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</si>
  <si>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</si>
  <si>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</si>
  <si>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</si>
  <si>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</si>
  <si>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</si>
  <si>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</si>
  <si>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</si>
  <si>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</si>
  <si>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</si>
  <si>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</si>
  <si>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</si>
  <si>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</si>
  <si>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</si>
  <si>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</si>
  <si>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</si>
  <si>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</si>
  <si>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</si>
  <si>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</si>
  <si>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</si>
  <si>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</si>
  <si>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</si>
  <si>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</si>
  <si>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</si>
  <si>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</si>
  <si>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</si>
  <si>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</si>
  <si>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</si>
  <si>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</si>
  <si>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</si>
  <si>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</si>
  <si>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</si>
  <si>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</si>
  <si>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</si>
  <si>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</si>
  <si>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</si>
  <si>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</si>
  <si>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</si>
  <si>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</si>
  <si>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</si>
  <si>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</si>
  <si>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</si>
  <si>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</si>
  <si>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</si>
  <si>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</si>
  <si>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</si>
  <si>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</si>
  <si>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</si>
  <si>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</si>
  <si>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</si>
  <si>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</si>
  <si>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</si>
  <si>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</si>
  <si>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</si>
  <si>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</si>
  <si>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</si>
  <si>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</si>
  <si>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</si>
  <si>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</si>
  <si>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</si>
  <si>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</si>
  <si>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</si>
  <si>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</si>
  <si>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</si>
  <si>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</si>
  <si>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</si>
  <si>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</si>
  <si>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</si>
  <si>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</si>
  <si>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</si>
  <si>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</si>
  <si>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</si>
  <si>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</si>
  <si>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</si>
  <si>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</si>
  <si>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</si>
  <si>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</si>
  <si>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</si>
  <si>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</si>
  <si>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</si>
  <si>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</si>
  <si>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</si>
  <si>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</si>
  <si>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</si>
  <si>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</si>
  <si>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</si>
  <si>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</si>
  <si>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</si>
  <si>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</si>
  <si>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</si>
  <si>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</si>
  <si>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</si>
  <si>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</si>
  <si>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</si>
  <si>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</si>
  <si>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</si>
  <si>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</si>
  <si>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</si>
  <si>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</si>
  <si>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</si>
  <si>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</si>
  <si>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</si>
  <si>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</si>
  <si>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</si>
  <si>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</si>
  <si>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</si>
  <si>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</si>
  <si>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</si>
  <si>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</si>
  <si>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</si>
  <si>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</si>
  <si>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</si>
  <si>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</si>
  <si>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</si>
  <si>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</si>
  <si>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</si>
  <si>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</si>
  <si>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</si>
  <si>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</si>
  <si>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</si>
  <si>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</si>
  <si>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</si>
  <si>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</si>
  <si>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</si>
  <si>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</si>
  <si>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</si>
  <si>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</si>
  <si>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</si>
  <si>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</si>
  <si>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</si>
  <si>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</si>
  <si>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</si>
  <si>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</si>
  <si>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</si>
  <si>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</si>
  <si>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</si>
  <si>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</si>
  <si>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</si>
  <si>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</si>
  <si>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</si>
  <si>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</si>
  <si>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</si>
  <si>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</si>
  <si>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</si>
  <si>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</si>
  <si>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</si>
  <si>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</si>
  <si>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</si>
  <si>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</si>
  <si>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</si>
  <si>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</si>
  <si>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</si>
  <si>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</si>
  <si>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</si>
  <si>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</si>
  <si>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</si>
  <si>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</si>
  <si>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</si>
  <si>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</si>
  <si>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</si>
  <si>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</si>
  <si>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</si>
  <si>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</si>
  <si>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</si>
  <si>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</si>
  <si>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</si>
  <si>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</si>
  <si>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</si>
  <si>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</si>
  <si>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</si>
  <si>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</si>
  <si>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</si>
  <si>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</si>
  <si>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</si>
  <si>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</si>
  <si>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</si>
  <si>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</si>
  <si>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</si>
  <si>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</si>
  <si>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</si>
  <si>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</si>
  <si>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</si>
  <si>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</si>
  <si>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</si>
  <si>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</si>
  <si>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</si>
  <si>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</si>
  <si>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</si>
  <si>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</si>
  <si>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</si>
  <si>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</si>
  <si>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</si>
  <si>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</si>
  <si>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</si>
  <si>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</si>
  <si>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</si>
  <si>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</si>
  <si>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</si>
  <si>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</si>
  <si>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</si>
  <si>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</si>
  <si>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</si>
  <si>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</si>
  <si>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</si>
  <si>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</si>
  <si>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</si>
  <si>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</si>
  <si>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</si>
  <si>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</si>
  <si>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</si>
  <si>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</si>
  <si>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</si>
  <si>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</si>
  <si>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</si>
  <si>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</si>
  <si>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</si>
  <si>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</si>
  <si>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</si>
  <si>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</si>
  <si>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</si>
  <si>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</si>
  <si>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</si>
  <si>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</si>
  <si>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</si>
  <si>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</si>
  <si>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</si>
  <si>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</si>
  <si>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</si>
  <si>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</si>
  <si>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</si>
  <si>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</si>
  <si>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</si>
  <si>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</si>
  <si>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</si>
  <si>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</si>
  <si>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</si>
  <si>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</si>
  <si>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</si>
  <si>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</si>
  <si>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</si>
  <si>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</si>
  <si>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</si>
  <si>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</si>
  <si>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</si>
  <si>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</si>
  <si>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</si>
  <si>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</si>
  <si>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</si>
  <si>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</si>
  <si>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</si>
  <si>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</si>
  <si>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</si>
  <si>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</si>
  <si>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</si>
  <si>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</si>
  <si>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</si>
  <si>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</si>
  <si>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</si>
  <si>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</si>
  <si>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</si>
  <si>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</si>
  <si>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</si>
  <si>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</si>
  <si>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</si>
  <si>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</si>
  <si>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</si>
  <si>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</si>
  <si>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</si>
  <si>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</si>
  <si>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</si>
  <si>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</si>
  <si>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</si>
  <si>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</si>
  <si>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</si>
  <si>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</si>
  <si>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</si>
  <si>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</si>
  <si>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</si>
  <si>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</si>
  <si>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</si>
  <si>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</si>
  <si>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</si>
  <si>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</si>
  <si>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</si>
  <si>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</si>
  <si>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</si>
  <si>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</si>
  <si>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</si>
  <si>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</si>
  <si>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</si>
  <si>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</si>
  <si>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</si>
  <si>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</si>
  <si>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</si>
  <si>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</si>
  <si>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</si>
  <si>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</si>
  <si>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</si>
  <si>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</si>
  <si>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</si>
  <si>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</si>
  <si>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</si>
  <si>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</si>
  <si>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</si>
  <si>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</si>
  <si>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</si>
  <si>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</si>
  <si>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</si>
  <si>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</si>
  <si>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</si>
  <si>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</si>
  <si>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</si>
  <si>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</si>
  <si>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</si>
  <si>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</si>
  <si>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</si>
  <si>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</si>
  <si>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</si>
  <si>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</si>
  <si>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</si>
  <si>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</si>
  <si>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</si>
  <si>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</si>
  <si>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</si>
  <si>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</si>
  <si>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</si>
  <si>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</si>
  <si>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</si>
  <si>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</si>
  <si>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</si>
  <si>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</si>
  <si>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</si>
  <si>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</si>
  <si>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</si>
  <si>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</si>
  <si>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</si>
  <si>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</si>
  <si>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</si>
  <si>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</si>
  <si>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</si>
  <si>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</si>
  <si>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</si>
  <si>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</si>
  <si>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</si>
  <si>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</si>
  <si>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</si>
  <si>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</si>
  <si>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</si>
  <si>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</si>
  <si>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</si>
  <si>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</si>
  <si>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</si>
  <si>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</si>
  <si>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</si>
  <si>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</si>
  <si>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</si>
  <si>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</si>
  <si>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</si>
  <si>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</si>
  <si>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</si>
  <si>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</si>
  <si>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</si>
  <si>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</si>
  <si>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</si>
  <si>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</si>
  <si>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</si>
  <si>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</si>
  <si>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</si>
  <si>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</si>
  <si>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</si>
  <si>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</si>
  <si>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</si>
  <si>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</si>
  <si>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</si>
  <si>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</si>
  <si>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</si>
  <si>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</si>
  <si>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</si>
  <si>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</si>
  <si>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</si>
  <si>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</si>
  <si>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</si>
  <si>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</si>
  <si>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</si>
  <si>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</si>
  <si>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</si>
  <si>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</si>
  <si>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</si>
  <si>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</si>
  <si>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</si>
  <si>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</si>
  <si>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</si>
  <si>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</si>
  <si>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</si>
  <si>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</si>
  <si>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</si>
  <si>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</si>
  <si>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</si>
  <si>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</si>
  <si>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</si>
  <si>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</si>
  <si>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</si>
  <si>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</si>
  <si>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</si>
  <si>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</si>
  <si>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</si>
  <si>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</si>
  <si>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</si>
  <si>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</si>
  <si>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</si>
  <si>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</si>
  <si>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</si>
  <si>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</si>
  <si>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</si>
  <si>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</si>
  <si>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</si>
  <si>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</si>
  <si>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</si>
  <si>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</si>
  <si>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</si>
  <si>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</si>
  <si>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</si>
  <si>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</si>
  <si>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</si>
  <si>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</si>
  <si>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</si>
  <si>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</si>
  <si>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</si>
  <si>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</si>
  <si>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</si>
  <si>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</si>
  <si>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</si>
  <si>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</si>
  <si>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</si>
  <si>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</si>
  <si>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</si>
  <si>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</si>
  <si>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</si>
  <si>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</si>
  <si>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</si>
  <si>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</si>
  <si>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</si>
  <si>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</si>
  <si>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</si>
  <si>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</si>
  <si>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</si>
  <si>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</si>
  <si>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</si>
  <si>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</si>
  <si>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</si>
  <si>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</si>
  <si>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</si>
  <si>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</si>
  <si>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</si>
  <si>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</si>
  <si>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</si>
  <si>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</si>
  <si>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</si>
  <si>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</si>
  <si>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</si>
  <si>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</si>
  <si>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</si>
  <si>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</si>
  <si>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</si>
  <si>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</si>
  <si>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</si>
  <si>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</si>
  <si>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</si>
  <si>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</si>
  <si>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</si>
  <si>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</si>
  <si>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</si>
  <si>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</si>
  <si>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</si>
  <si>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</si>
  <si>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</si>
  <si>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</si>
  <si>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</si>
  <si>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</si>
  <si>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</si>
  <si>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</si>
  <si>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</si>
  <si>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</si>
  <si>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</si>
  <si>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</si>
  <si>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</si>
  <si>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</si>
  <si>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</si>
  <si>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</si>
  <si>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</si>
  <si>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</si>
  <si>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</si>
  <si>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</si>
  <si>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</si>
  <si>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</si>
  <si>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</si>
  <si>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</si>
  <si>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</si>
  <si>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</si>
  <si>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</si>
  <si>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</si>
  <si>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</si>
  <si>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</si>
  <si>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</si>
  <si>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</si>
  <si>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</si>
  <si>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</si>
  <si>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</si>
  <si>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</si>
  <si>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</si>
  <si>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</si>
  <si>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</si>
  <si>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</si>
  <si>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</si>
  <si>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</si>
  <si>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</si>
  <si>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</si>
  <si>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</si>
  <si>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</si>
  <si>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</si>
  <si>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</si>
  <si>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</si>
  <si>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</si>
  <si>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</si>
  <si>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</si>
  <si>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</si>
  <si>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</si>
  <si>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</si>
  <si>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</si>
  <si>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</si>
  <si>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</si>
  <si>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</si>
  <si>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</si>
  <si>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</si>
  <si>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</si>
  <si>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</si>
  <si>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</si>
  <si>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</si>
  <si>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</si>
  <si>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</si>
  <si>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</si>
  <si>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</si>
  <si>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</si>
  <si>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</si>
  <si>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</si>
  <si>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</si>
  <si>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</si>
  <si>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</si>
  <si>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</si>
  <si>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</si>
  <si>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</si>
  <si>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</si>
  <si>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</si>
  <si>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</si>
  <si>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</si>
  <si>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</si>
  <si>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</si>
  <si>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</si>
  <si>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</si>
  <si>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</si>
  <si>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</si>
  <si>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</si>
  <si>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</si>
  <si>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</si>
  <si>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</si>
  <si>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</si>
  <si>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</si>
  <si>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</si>
  <si>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</si>
  <si>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</si>
  <si>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</si>
  <si>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</si>
  <si>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</si>
  <si>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</si>
  <si>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</si>
  <si>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</si>
  <si>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</si>
  <si>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</si>
  <si>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</si>
  <si>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</si>
  <si>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</si>
  <si>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</si>
  <si>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</si>
  <si>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</si>
  <si>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</si>
  <si>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</si>
  <si>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</si>
  <si>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</si>
  <si>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</si>
  <si>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</si>
  <si>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</si>
  <si>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</si>
  <si>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</si>
  <si>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</si>
  <si>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</si>
  <si>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</si>
  <si>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</si>
  <si>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</si>
  <si>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</si>
  <si>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</si>
  <si>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</si>
  <si>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</si>
  <si>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</si>
  <si>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</si>
  <si>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</si>
  <si>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</si>
  <si>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</si>
  <si>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</si>
  <si>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</si>
  <si>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</si>
  <si>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</si>
  <si>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</si>
  <si>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</si>
  <si>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</si>
  <si>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</si>
  <si>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</si>
  <si>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</si>
  <si>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</si>
  <si>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</si>
  <si>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</si>
  <si>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</si>
  <si>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</si>
  <si>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</si>
  <si>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</si>
  <si>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</si>
  <si>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</si>
  <si>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</si>
  <si>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</si>
  <si>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</si>
  <si>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</si>
  <si>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</si>
  <si>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</si>
  <si>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</si>
  <si>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</si>
  <si>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</si>
  <si>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</si>
  <si>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</si>
  <si>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</si>
  <si>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</si>
  <si>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</si>
  <si>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</si>
  <si>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</si>
  <si>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</si>
  <si>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</si>
  <si>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</si>
  <si>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</si>
  <si>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</si>
  <si>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</si>
  <si>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</si>
  <si>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</si>
  <si>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</si>
  <si>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</si>
  <si>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</si>
  <si>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</si>
  <si>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</si>
  <si>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</si>
  <si>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</si>
  <si>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</si>
  <si>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</si>
  <si>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</si>
  <si>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</si>
  <si>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</si>
  <si>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</si>
  <si>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</si>
  <si>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</si>
  <si>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</si>
  <si>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</si>
  <si>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</si>
  <si>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</si>
  <si>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</si>
  <si>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</si>
  <si>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</si>
  <si>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</si>
  <si>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</si>
  <si>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</si>
  <si>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</si>
  <si>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</si>
  <si>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</si>
  <si>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</si>
  <si>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</si>
  <si>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</si>
  <si>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</si>
  <si>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</si>
  <si>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</si>
  <si>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</si>
  <si>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</si>
  <si>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</si>
  <si>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</si>
  <si>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</si>
  <si>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</si>
  <si>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</si>
  <si>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</si>
  <si>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</si>
  <si>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</si>
  <si>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</si>
  <si>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</si>
  <si>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</si>
  <si>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</si>
  <si>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</si>
  <si>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</si>
  <si>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</si>
  <si>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</si>
  <si>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</si>
  <si>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</si>
  <si>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</si>
  <si>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</si>
  <si>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</si>
  <si>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</si>
  <si>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</si>
  <si>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</si>
  <si>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</si>
  <si>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</si>
  <si>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</si>
  <si>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</si>
  <si>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</si>
  <si>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</si>
  <si>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</si>
  <si>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</si>
  <si>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</si>
  <si>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</si>
  <si>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</si>
  <si>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</si>
  <si>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</si>
  <si>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</si>
  <si>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</si>
  <si>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</si>
  <si>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</si>
  <si>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</si>
  <si>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</si>
  <si>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</si>
  <si>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</si>
  <si>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</si>
  <si>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</si>
  <si>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</si>
  <si>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</si>
  <si>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</si>
  <si>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</si>
  <si>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</si>
  <si>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</si>
  <si>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</si>
  <si>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</si>
  <si>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</si>
  <si>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</si>
  <si>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</si>
  <si>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</si>
  <si>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</si>
  <si>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</si>
  <si>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</si>
  <si>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</si>
  <si>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</si>
  <si>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</si>
  <si>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</si>
  <si>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</si>
  <si>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</si>
  <si>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</si>
  <si>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</si>
  <si>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</si>
  <si>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</si>
  <si>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</si>
  <si>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</si>
  <si>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</si>
  <si>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</si>
  <si>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</si>
  <si>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</si>
  <si>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</si>
  <si>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</si>
  <si>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</si>
  <si>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</si>
  <si>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</si>
  <si>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</si>
  <si>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</si>
  <si>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</si>
  <si>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</si>
  <si>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</si>
  <si>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</si>
  <si>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</si>
  <si>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</si>
  <si>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</si>
  <si>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</si>
  <si>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</si>
  <si>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</si>
  <si>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</si>
  <si>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</si>
  <si>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</si>
  <si>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</si>
  <si>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</si>
  <si>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</si>
  <si>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</si>
  <si>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</si>
  <si>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</si>
  <si>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</si>
  <si>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</si>
  <si>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</si>
  <si>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</si>
  <si>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</si>
  <si>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</si>
  <si>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</si>
  <si>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</si>
  <si>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</si>
  <si>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</si>
  <si>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</si>
  <si>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</si>
  <si>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</si>
  <si>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</si>
  <si>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</si>
  <si>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</si>
  <si>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</si>
  <si>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</si>
  <si>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</si>
  <si>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</si>
  <si>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</si>
  <si>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</si>
  <si>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</si>
  <si>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</si>
  <si>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</si>
  <si>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</si>
  <si>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</si>
  <si>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</si>
  <si>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</si>
  <si>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</si>
  <si>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</si>
  <si>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</si>
  <si>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</si>
  <si>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</si>
  <si>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</si>
  <si>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</si>
  <si>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</si>
  <si>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</si>
  <si>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</si>
  <si>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</si>
  <si>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</si>
  <si>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</si>
  <si>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</si>
  <si>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</si>
  <si>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</si>
  <si>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</si>
  <si>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</si>
  <si>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</si>
  <si>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</si>
  <si>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</si>
  <si>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</si>
  <si>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</si>
  <si>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</si>
  <si>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</si>
  <si>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</si>
  <si>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</si>
  <si>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</si>
  <si>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</si>
  <si>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</si>
  <si>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</si>
  <si>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</si>
  <si>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</si>
  <si>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</si>
  <si>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</si>
  <si>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</si>
  <si>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</si>
  <si>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</si>
  <si>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</si>
  <si>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</si>
  <si>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</si>
  <si>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</si>
  <si>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</si>
  <si>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</si>
  <si>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</si>
  <si>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</si>
  <si>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</si>
  <si>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</si>
  <si>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</si>
  <si>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</si>
  <si>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</si>
  <si>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</si>
  <si>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</si>
  <si>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</si>
  <si>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</si>
  <si>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</si>
  <si>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</si>
  <si>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</si>
  <si>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</si>
  <si>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</si>
  <si>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</si>
  <si>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</si>
  <si>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</si>
  <si>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</si>
  <si>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</si>
  <si>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</si>
  <si>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</si>
  <si>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</si>
  <si>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</si>
  <si>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</si>
  <si>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</si>
  <si>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</si>
  <si>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</si>
  <si>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</si>
  <si>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</si>
  <si>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</si>
  <si>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</si>
  <si>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</si>
  <si>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</si>
  <si>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</si>
  <si>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</si>
  <si>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</si>
  <si>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</si>
  <si>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</si>
  <si>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</si>
  <si>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</si>
  <si>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</si>
  <si>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</si>
  <si>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</si>
  <si>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</si>
  <si>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</si>
  <si>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</si>
  <si>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</si>
  <si>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</si>
  <si>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</si>
  <si>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</si>
  <si>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</si>
  <si>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</si>
  <si>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</si>
  <si>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</si>
  <si>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</si>
  <si>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</si>
  <si>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</si>
  <si>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</si>
  <si>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</si>
  <si>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</si>
  <si>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</si>
  <si>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</si>
  <si>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</si>
  <si>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</si>
  <si>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</si>
  <si>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</si>
  <si>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</si>
  <si>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</si>
  <si>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</si>
  <si>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</si>
  <si>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</si>
  <si>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</si>
  <si>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</si>
  <si>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</si>
  <si>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</si>
  <si>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</si>
  <si>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</si>
  <si>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</si>
  <si>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</si>
  <si>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</si>
  <si>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</si>
  <si>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</si>
  <si>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</si>
  <si>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</si>
  <si>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</si>
  <si>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</si>
  <si>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</si>
  <si>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</si>
  <si>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</si>
  <si>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</si>
  <si>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</si>
  <si>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</si>
  <si>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</si>
  <si>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</si>
  <si>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</si>
  <si>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</si>
  <si>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</si>
  <si>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</si>
  <si>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</si>
  <si>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</si>
  <si>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</si>
  <si>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</si>
  <si>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</si>
  <si>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</si>
  <si>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</si>
  <si>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</si>
  <si>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</si>
  <si>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</si>
  <si>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</si>
  <si>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</si>
  <si>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</si>
  <si>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</si>
  <si>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</si>
  <si>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</si>
  <si>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</si>
  <si>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</si>
  <si>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</si>
  <si>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</si>
  <si>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</si>
  <si>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</si>
  <si>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</si>
  <si>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</si>
  <si>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</si>
  <si>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</si>
  <si>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</si>
  <si>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</si>
  <si>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</si>
  <si>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</si>
  <si>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</si>
  <si>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</si>
  <si>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</si>
  <si>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</si>
  <si>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</si>
  <si>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</si>
  <si>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</si>
  <si>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</si>
  <si>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</si>
  <si>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</si>
  <si>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</si>
  <si>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</si>
  <si>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</si>
  <si>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</si>
  <si>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</si>
  <si>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</si>
  <si>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</si>
  <si>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</si>
  <si>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</si>
  <si>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</si>
  <si>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</si>
  <si>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</si>
  <si>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</si>
  <si>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</si>
  <si>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</si>
  <si>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</si>
  <si>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</si>
  <si>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</si>
  <si>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</si>
  <si>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</si>
  <si>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</si>
  <si>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</si>
  <si>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</si>
  <si>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</si>
  <si>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</si>
  <si>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</si>
  <si>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</si>
  <si>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</si>
  <si>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</si>
  <si>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</si>
  <si>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</si>
  <si>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</si>
  <si>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</si>
  <si>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</si>
  <si>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</si>
  <si>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</si>
  <si>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</si>
  <si>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</si>
  <si>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</si>
  <si>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</si>
  <si>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</si>
  <si>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</si>
  <si>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</si>
  <si>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</si>
  <si>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</si>
  <si>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</si>
  <si>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</si>
  <si>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</si>
  <si>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</si>
  <si>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</si>
  <si>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</si>
  <si>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</si>
  <si>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</si>
  <si>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</si>
  <si>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</si>
  <si>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</si>
  <si>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</si>
  <si>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</si>
  <si>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</si>
  <si>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</si>
  <si>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</si>
  <si>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</si>
  <si>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</si>
  <si>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</si>
  <si>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</si>
  <si>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</si>
  <si>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</si>
  <si>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</si>
  <si>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</si>
  <si>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</si>
  <si>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</si>
  <si>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</si>
  <si>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</si>
  <si>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</si>
  <si>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</si>
  <si>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</si>
  <si>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</si>
  <si>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</si>
  <si>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</si>
  <si>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</si>
  <si>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</si>
  <si>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</si>
  <si>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</si>
  <si>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</si>
  <si>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</si>
  <si>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</si>
  <si>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</si>
  <si>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</si>
  <si>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</si>
  <si>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</si>
  <si>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</si>
  <si>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</si>
  <si>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</si>
  <si>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</si>
  <si>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</si>
  <si>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</si>
  <si>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</si>
  <si>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</si>
  <si>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</si>
  <si>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</si>
  <si>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</si>
  <si>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</si>
  <si>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</si>
  <si>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</si>
  <si>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</si>
  <si>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</si>
  <si>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</si>
  <si>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</si>
  <si>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</si>
  <si>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</si>
  <si>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</si>
  <si>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</si>
  <si>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</si>
  <si>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</si>
  <si>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</si>
  <si>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</si>
  <si>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</si>
  <si>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</si>
  <si>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</si>
  <si>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</si>
  <si>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</si>
  <si>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</si>
  <si>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</si>
  <si>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</si>
  <si>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</si>
  <si>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</si>
  <si>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</si>
  <si>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</si>
  <si>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</si>
  <si>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</si>
  <si>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</si>
  <si>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</si>
  <si>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</si>
  <si>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</si>
  <si>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</si>
  <si>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</si>
  <si>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</si>
  <si>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</si>
  <si>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</si>
  <si>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</si>
  <si>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</si>
  <si>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</si>
  <si>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</si>
  <si>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</si>
  <si>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</si>
  <si>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</si>
  <si>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</si>
  <si>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</si>
  <si>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</si>
  <si>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</si>
  <si>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</si>
  <si>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</si>
  <si>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</si>
  <si>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</si>
  <si>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</si>
  <si>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</si>
  <si>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</si>
  <si>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</si>
  <si>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</si>
  <si>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</si>
  <si>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</si>
  <si>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</si>
  <si>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</si>
  <si>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</si>
  <si>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</si>
  <si>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</si>
  <si>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</si>
  <si>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</si>
  <si>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</si>
  <si>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</si>
  <si>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</si>
  <si>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</si>
  <si>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</si>
  <si>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</si>
  <si>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</si>
  <si>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</si>
  <si>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</si>
  <si>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</si>
  <si>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</si>
  <si>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</si>
  <si>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</si>
  <si>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</si>
  <si>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</si>
  <si>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</si>
  <si>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</si>
  <si>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</si>
  <si>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</si>
  <si>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</si>
  <si>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</si>
  <si>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</si>
  <si>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</si>
  <si>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</si>
  <si>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</si>
  <si>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</si>
  <si>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</si>
  <si>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</si>
  <si>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</si>
  <si>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</si>
  <si>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</si>
  <si>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</si>
  <si>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</si>
  <si>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</si>
  <si>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</si>
  <si>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</si>
  <si>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</si>
  <si>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</si>
  <si>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</si>
  <si>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</si>
  <si>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</si>
  <si>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</si>
  <si>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</si>
  <si>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</si>
  <si>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</si>
  <si>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</si>
  <si>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</si>
  <si>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</si>
  <si>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</si>
  <si>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</si>
  <si>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</si>
  <si>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</si>
  <si>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</si>
  <si>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</si>
  <si>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</si>
  <si>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</si>
  <si>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</si>
  <si>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</si>
  <si>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</si>
  <si>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</si>
  <si>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</si>
  <si>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</si>
  <si>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</si>
  <si>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</si>
  <si>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</si>
  <si>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</si>
  <si>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</si>
  <si>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</si>
  <si>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</si>
  <si>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</si>
  <si>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</si>
  <si>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</si>
  <si>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</si>
  <si>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</si>
  <si>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</si>
  <si>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</si>
  <si>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</si>
  <si>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</si>
  <si>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</si>
  <si>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</si>
  <si>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</si>
  <si>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</si>
  <si>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</si>
  <si>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</si>
  <si>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</si>
  <si>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</si>
  <si>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</si>
  <si>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</si>
  <si>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</si>
  <si>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</si>
  <si>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</si>
  <si>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</si>
  <si>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</si>
  <si>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</si>
  <si>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</si>
  <si>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</si>
  <si>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</si>
  <si>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</si>
  <si>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</si>
  <si>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</si>
  <si>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</si>
  <si>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</si>
  <si>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</si>
  <si>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</si>
  <si>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</si>
  <si>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</si>
  <si>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</si>
  <si>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</si>
  <si>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</si>
  <si>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</si>
  <si>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</si>
  <si>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</si>
  <si>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</si>
  <si>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</si>
  <si>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</si>
  <si>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</si>
  <si>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</si>
  <si>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</si>
  <si>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</si>
  <si>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</si>
  <si>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</si>
  <si>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</si>
  <si>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</si>
  <si>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</si>
  <si>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</si>
  <si>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</si>
  <si>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</si>
  <si>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</si>
  <si>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</si>
  <si>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</si>
  <si>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</si>
  <si>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</si>
  <si>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</si>
  <si>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</si>
  <si>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</si>
  <si>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</si>
  <si>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</si>
  <si>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</si>
  <si>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</si>
  <si>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</si>
  <si>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</si>
  <si>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</si>
  <si>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</si>
  <si>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</si>
  <si>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</si>
  <si>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</si>
  <si>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</si>
  <si>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</si>
  <si>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</si>
  <si>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</si>
  <si>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</si>
  <si>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</si>
  <si>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</si>
  <si>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</si>
  <si>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</si>
  <si>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</si>
  <si>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</si>
  <si>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</si>
  <si>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</si>
  <si>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</si>
  <si>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</si>
  <si>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</si>
  <si>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</si>
  <si>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</si>
  <si>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</si>
  <si>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</si>
  <si>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</si>
  <si>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</si>
  <si>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</si>
  <si>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</si>
  <si>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</si>
  <si>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</si>
  <si>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</si>
  <si>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</si>
  <si>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</si>
  <si>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</si>
  <si>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</si>
  <si>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</si>
  <si>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</si>
  <si>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</si>
  <si>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</si>
  <si>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</si>
  <si>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</si>
  <si>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</si>
  <si>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</si>
  <si>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</si>
  <si>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</si>
  <si>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</si>
  <si>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</si>
  <si>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</si>
  <si>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</si>
  <si>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</si>
  <si>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</si>
  <si>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</si>
  <si>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</si>
  <si>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</si>
  <si>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</si>
  <si>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</si>
  <si>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</si>
  <si>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</si>
  <si>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</si>
  <si>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</si>
  <si>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</si>
  <si>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</si>
  <si>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</si>
  <si>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</si>
  <si>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</si>
  <si>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</si>
  <si>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</si>
  <si>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</si>
  <si>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</si>
  <si>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</si>
  <si>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</si>
  <si>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</si>
  <si>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</si>
  <si>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</si>
  <si>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</si>
  <si>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</si>
  <si>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</si>
  <si>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</si>
  <si>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</si>
  <si>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</si>
  <si>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</si>
  <si>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</si>
  <si>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</si>
  <si>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</si>
  <si>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</si>
  <si>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</si>
  <si>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</si>
  <si>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</si>
  <si>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</si>
  <si>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</si>
  <si>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</si>
  <si>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</si>
  <si>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</si>
  <si>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</si>
  <si>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</si>
  <si>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</si>
  <si>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</si>
  <si>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</si>
  <si>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</si>
  <si>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</si>
  <si>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</si>
  <si>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</si>
  <si>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</si>
  <si>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</si>
  <si>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</si>
  <si>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</si>
  <si>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</si>
  <si>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</si>
  <si>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</si>
  <si>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</si>
  <si>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</si>
  <si>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</si>
  <si>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</si>
  <si>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</si>
  <si>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</si>
  <si>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</si>
  <si>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</si>
  <si>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</si>
  <si>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</si>
  <si>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</si>
  <si>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</si>
  <si>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</si>
  <si>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</si>
  <si>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</si>
  <si>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</si>
  <si>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</si>
  <si>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</si>
  <si>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</si>
  <si>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</si>
  <si>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</si>
  <si>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</si>
  <si>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</si>
  <si>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</si>
  <si>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</si>
  <si>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</si>
  <si>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</si>
  <si>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</si>
  <si>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</si>
  <si>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</si>
  <si>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</si>
  <si>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</si>
  <si>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</si>
  <si>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</si>
  <si>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</si>
  <si>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</si>
  <si>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</si>
  <si>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</si>
  <si>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</si>
  <si>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</si>
  <si>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</si>
  <si>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</si>
  <si>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</si>
  <si>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</si>
  <si>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</si>
  <si>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</si>
  <si>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</si>
  <si>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</si>
  <si>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</si>
  <si>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</si>
  <si>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</si>
  <si>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</si>
  <si>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</si>
  <si>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</si>
  <si>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</si>
  <si>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</si>
  <si>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</si>
  <si>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</si>
  <si>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</si>
  <si>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</si>
  <si>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</si>
  <si>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</si>
  <si>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</si>
  <si>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</si>
  <si>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</si>
  <si>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</si>
  <si>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</si>
  <si>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</si>
  <si>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</si>
  <si>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</si>
  <si>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</si>
  <si>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</si>
  <si>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</si>
  <si>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</si>
  <si>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</si>
  <si>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</si>
  <si>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</si>
  <si>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</si>
  <si>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</si>
  <si>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</si>
  <si>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</si>
  <si>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</si>
  <si>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</si>
  <si>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</si>
  <si>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</si>
  <si>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</si>
  <si>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</si>
  <si>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</si>
  <si>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</si>
  <si>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</si>
  <si>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</si>
  <si>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</si>
  <si>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</si>
  <si>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</si>
  <si>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</si>
  <si>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</si>
  <si>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</si>
  <si>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</si>
  <si>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</si>
  <si>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</si>
  <si>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</si>
  <si>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</si>
  <si>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</si>
  <si>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</si>
  <si>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</si>
  <si>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</si>
  <si>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</si>
  <si>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</si>
  <si>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</si>
  <si>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</si>
  <si>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</si>
  <si>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</si>
  <si>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</si>
  <si>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</si>
  <si>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</si>
  <si>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</si>
  <si>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</si>
  <si>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</si>
  <si>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</si>
  <si>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</si>
  <si>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</si>
  <si>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</si>
  <si>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</si>
  <si>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</si>
  <si>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</si>
  <si>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</si>
  <si>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</si>
  <si>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</si>
  <si>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</si>
  <si>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</si>
  <si>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</si>
  <si>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</si>
  <si>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</si>
  <si>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</si>
  <si>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</si>
  <si>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</si>
  <si>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</si>
  <si>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</si>
  <si>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</si>
  <si>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</si>
  <si>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</si>
  <si>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</si>
  <si>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</si>
  <si>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</si>
  <si>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</si>
  <si>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</si>
  <si>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</si>
  <si>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</si>
  <si>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</si>
  <si>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</si>
  <si>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</si>
  <si>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</si>
  <si>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</si>
  <si>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</si>
  <si>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</si>
  <si>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</si>
  <si>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</si>
  <si>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</si>
  <si>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</si>
  <si>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</si>
  <si>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</si>
  <si>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</si>
  <si>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</si>
  <si>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</si>
  <si>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</si>
  <si>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</si>
  <si>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</si>
  <si>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</si>
  <si>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</si>
  <si>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</si>
  <si>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</si>
  <si>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</si>
  <si>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</si>
  <si>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</si>
  <si>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</si>
  <si>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</si>
  <si>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</si>
  <si>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</si>
  <si>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</si>
  <si>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</si>
  <si>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</si>
  <si>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</si>
  <si>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</si>
  <si>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</si>
  <si>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</si>
  <si>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</si>
  <si>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</si>
  <si>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</si>
  <si>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</si>
  <si>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</si>
  <si>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</si>
  <si>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</si>
  <si>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</si>
  <si>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</si>
  <si>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</si>
  <si>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</si>
  <si>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</si>
  <si>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</si>
  <si>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</si>
  <si>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</si>
  <si>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</si>
  <si>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</si>
  <si>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</si>
  <si>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</si>
  <si>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</si>
  <si>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</si>
  <si>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</si>
  <si>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</si>
  <si>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</si>
  <si>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</si>
  <si>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</si>
  <si>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</si>
  <si>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</si>
  <si>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</si>
  <si>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</si>
  <si>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</si>
  <si>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</si>
  <si>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</si>
  <si>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</si>
  <si>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</si>
  <si>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</si>
  <si>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</si>
  <si>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</si>
  <si>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</si>
  <si>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</si>
  <si>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</si>
  <si>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</si>
  <si>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</si>
  <si>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</si>
  <si>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</si>
  <si>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</si>
  <si>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</si>
  <si>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</si>
  <si>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</si>
  <si>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</si>
  <si>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</si>
  <si>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</si>
  <si>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</si>
  <si>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</si>
  <si>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</si>
  <si>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</si>
  <si>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</si>
  <si>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</si>
  <si>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</si>
  <si>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</si>
  <si>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</si>
  <si>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</si>
  <si>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</si>
  <si>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</si>
  <si>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</si>
  <si>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</si>
  <si>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</si>
  <si>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</si>
  <si>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</si>
  <si>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</si>
  <si>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</si>
  <si>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</si>
  <si>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</si>
  <si>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</si>
  <si>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</si>
  <si>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</si>
  <si>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</si>
  <si>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</si>
  <si>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</si>
  <si>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</si>
  <si>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</si>
  <si>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</si>
  <si>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</si>
  <si>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</si>
  <si>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</si>
  <si>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</si>
  <si>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</si>
  <si>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</si>
  <si>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</si>
  <si>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</si>
  <si>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</si>
  <si>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</si>
  <si>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</si>
  <si>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</si>
  <si>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</si>
  <si>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</si>
  <si>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</si>
  <si>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</si>
  <si>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</si>
  <si>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</si>
  <si>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</si>
  <si>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</si>
  <si>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</si>
  <si>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</si>
  <si>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</si>
  <si>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</si>
  <si>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</si>
  <si>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</si>
  <si>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</si>
  <si>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</si>
  <si>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</si>
  <si>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</si>
  <si>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</si>
  <si>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</si>
  <si>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</si>
  <si>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</si>
  <si>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</si>
  <si>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</si>
  <si>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</si>
  <si>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</si>
  <si>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</si>
  <si>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</si>
  <si>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</si>
  <si>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</si>
  <si>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</si>
  <si>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</si>
  <si>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</si>
  <si>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</si>
  <si>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</si>
  <si>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</si>
  <si>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</si>
  <si>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</si>
  <si>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</si>
  <si>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</si>
  <si>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</si>
  <si>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</si>
  <si>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</si>
  <si>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</si>
  <si>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</si>
  <si>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</si>
  <si>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</si>
  <si>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</si>
  <si>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</si>
  <si>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</si>
  <si>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</si>
  <si>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</si>
  <si>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</si>
  <si>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</si>
  <si>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</si>
  <si>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</si>
  <si>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</si>
  <si>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</si>
  <si>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</si>
  <si>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</si>
  <si>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</si>
  <si>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</si>
  <si>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</si>
  <si>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</si>
  <si>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</si>
  <si>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</si>
  <si>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</si>
  <si>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</si>
  <si>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</si>
  <si>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</si>
  <si>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</si>
  <si>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</si>
  <si>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</si>
  <si>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</si>
  <si>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</si>
  <si>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</si>
  <si>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</si>
  <si>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</si>
  <si>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</si>
  <si>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</si>
  <si>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</si>
  <si>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</si>
  <si>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</si>
  <si>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</si>
  <si>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</si>
  <si>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</si>
  <si>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</si>
  <si>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</si>
  <si>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</si>
  <si>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</si>
  <si>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</si>
  <si>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</si>
  <si>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</si>
  <si>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</si>
  <si>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</si>
  <si>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</si>
  <si>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</si>
  <si>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</si>
  <si>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</si>
  <si>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</si>
  <si>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</si>
  <si>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</si>
  <si>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</si>
  <si>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</si>
  <si>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</si>
  <si>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</si>
  <si>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</si>
  <si>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</si>
  <si>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</si>
  <si>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</si>
  <si>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</si>
  <si>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</si>
  <si>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</si>
  <si>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</si>
  <si>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</si>
  <si>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</si>
  <si>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</si>
  <si>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</si>
  <si>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</si>
  <si>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</si>
  <si>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</si>
  <si>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</si>
  <si>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</si>
  <si>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</si>
  <si>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</si>
  <si>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</si>
  <si>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</si>
  <si>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</si>
  <si>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</si>
  <si>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</si>
  <si>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</si>
  <si>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</si>
  <si>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</si>
  <si>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</si>
  <si>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</si>
  <si>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</si>
  <si>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</si>
  <si>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</si>
  <si>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</si>
  <si>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</si>
  <si>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</si>
  <si>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</si>
  <si>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</si>
  <si>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</si>
  <si>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</si>
  <si>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</si>
  <si>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</si>
  <si>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</si>
  <si>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</si>
  <si>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</si>
  <si>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</si>
  <si>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</si>
  <si>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</si>
  <si>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</si>
  <si>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</si>
  <si>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</si>
  <si>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</si>
  <si>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</si>
  <si>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</si>
  <si>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</si>
  <si>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</si>
  <si>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</si>
  <si>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</si>
  <si>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</si>
  <si>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</si>
  <si>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</si>
  <si>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</si>
  <si>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</si>
  <si>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</si>
  <si>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</si>
  <si>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</si>
  <si>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</si>
  <si>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</si>
  <si>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</si>
  <si>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</si>
  <si>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</si>
  <si>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</si>
  <si>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</si>
  <si>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</si>
  <si>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</si>
  <si>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</si>
  <si>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</si>
  <si>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</si>
  <si>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</si>
  <si>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</si>
  <si>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</si>
  <si>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</si>
  <si>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</si>
  <si>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</si>
  <si>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</si>
  <si>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</si>
  <si>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</si>
  <si>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</si>
  <si>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</si>
  <si>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</si>
  <si>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</si>
  <si>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</si>
  <si>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</si>
  <si>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</si>
  <si>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</si>
  <si>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</si>
  <si>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</si>
  <si>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</si>
  <si>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</si>
  <si>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</si>
  <si>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</si>
  <si>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</si>
  <si>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</si>
  <si>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</si>
  <si>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</si>
  <si>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</si>
  <si>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</si>
  <si>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</si>
  <si>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</si>
  <si>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</si>
  <si>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</si>
  <si>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</si>
  <si>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</si>
  <si>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</si>
  <si>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</si>
  <si>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</si>
  <si>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</si>
  <si>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</si>
  <si>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</si>
  <si>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</si>
  <si>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</si>
  <si>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</si>
  <si>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</si>
  <si>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</si>
  <si>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</si>
  <si>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</si>
  <si>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</si>
  <si>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</si>
  <si>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</si>
  <si>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</si>
  <si>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</si>
  <si>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</si>
  <si>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</si>
  <si>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</si>
  <si>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</si>
  <si>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</si>
  <si>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</si>
  <si>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</si>
  <si>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</si>
  <si>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</si>
  <si>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</si>
  <si>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</si>
  <si>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</si>
  <si>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</si>
  <si>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</si>
  <si>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</si>
  <si>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</si>
  <si>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</si>
  <si>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</si>
  <si>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</si>
  <si>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</si>
  <si>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</si>
  <si>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</si>
  <si>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</si>
  <si>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</si>
  <si>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</si>
  <si>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</si>
  <si>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</si>
  <si>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</si>
  <si>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</si>
  <si>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</si>
  <si>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</si>
  <si>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</si>
  <si>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</si>
  <si>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</si>
  <si>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</si>
  <si>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</si>
  <si>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</si>
  <si>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</si>
  <si>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</si>
  <si>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</si>
  <si>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</si>
  <si>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</si>
  <si>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</si>
  <si>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</si>
  <si>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</si>
  <si>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</si>
  <si>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</si>
  <si>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</si>
  <si>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</si>
  <si>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</si>
  <si>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</si>
  <si>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</si>
  <si>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</si>
  <si>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</si>
  <si>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</si>
  <si>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</si>
  <si>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</si>
  <si>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</si>
  <si>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</si>
  <si>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</si>
  <si>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</si>
  <si>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</si>
  <si>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</si>
  <si>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</si>
  <si>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</si>
  <si>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</si>
  <si>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</si>
  <si>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</si>
  <si>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</si>
  <si>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</si>
  <si>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</si>
  <si>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</si>
  <si>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</si>
  <si>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</si>
  <si>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</si>
  <si>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</si>
  <si>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</si>
  <si>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</si>
  <si>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</si>
  <si>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</si>
  <si>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</si>
  <si>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</si>
  <si>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</si>
  <si>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</si>
  <si>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</si>
  <si>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</si>
  <si>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</si>
  <si>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</si>
  <si>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</si>
  <si>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</si>
  <si>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</si>
  <si>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</si>
  <si>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</si>
  <si>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</si>
  <si>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</si>
  <si>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</si>
  <si>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</si>
  <si>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</si>
  <si>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</si>
  <si>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</si>
  <si>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</si>
  <si>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</si>
  <si>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</si>
  <si>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</si>
  <si>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</si>
  <si>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</si>
  <si>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</si>
  <si>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</si>
  <si>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</si>
  <si>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</si>
  <si>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</si>
  <si>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</si>
  <si>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</si>
  <si>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</si>
  <si>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</si>
  <si>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</si>
  <si>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</si>
  <si>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</si>
  <si>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</si>
  <si>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</si>
  <si>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</si>
  <si>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</si>
  <si>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</si>
  <si>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</si>
  <si>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</si>
  <si>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</si>
  <si>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</si>
  <si>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</si>
  <si>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</si>
  <si>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</si>
  <si>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</si>
  <si>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</si>
  <si>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</si>
  <si>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</si>
  <si>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</si>
  <si>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</si>
  <si>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</si>
  <si>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</si>
  <si>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</si>
  <si>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</si>
  <si>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</si>
  <si>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</si>
  <si>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</si>
  <si>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</si>
  <si>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</si>
  <si>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</si>
  <si>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</si>
  <si>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</si>
  <si>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</si>
  <si>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</si>
  <si>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</si>
  <si>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</si>
  <si>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</si>
  <si>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</si>
  <si>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</si>
  <si>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</si>
  <si>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</si>
  <si>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</si>
  <si>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</si>
  <si>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</si>
  <si>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</si>
  <si>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</si>
  <si>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</si>
  <si>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</si>
  <si>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</si>
  <si>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</si>
  <si>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</si>
  <si>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</si>
  <si>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</si>
  <si>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</si>
  <si>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</si>
  <si>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</si>
  <si>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</si>
  <si>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</si>
  <si>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</si>
  <si>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</si>
  <si>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</si>
  <si>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</si>
  <si>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</si>
  <si>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</si>
  <si>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</si>
  <si>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</si>
  <si>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</si>
  <si>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</si>
  <si>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</si>
  <si>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</si>
  <si>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</si>
  <si>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</si>
  <si>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</si>
  <si>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</si>
  <si>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</si>
  <si>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</si>
  <si>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</si>
  <si>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</si>
  <si>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</si>
  <si>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</si>
  <si>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</si>
  <si>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</si>
  <si>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</si>
  <si>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</si>
  <si>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</si>
  <si>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</si>
  <si>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</si>
  <si>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</si>
  <si>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</si>
  <si>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</si>
  <si>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</si>
  <si>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</si>
  <si>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</si>
  <si>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</si>
  <si>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</si>
  <si>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</si>
  <si>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</si>
  <si>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</si>
  <si>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</si>
  <si>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</si>
  <si>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</si>
  <si>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</si>
  <si>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</si>
  <si>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</si>
  <si>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</si>
  <si>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</si>
  <si>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</si>
  <si>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</si>
  <si>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</si>
  <si>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</si>
  <si>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</si>
  <si>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</si>
  <si>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</si>
  <si>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</si>
  <si>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</si>
  <si>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</si>
  <si>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</si>
  <si>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</si>
  <si>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</si>
  <si>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</si>
  <si>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</si>
  <si>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</si>
  <si>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</si>
  <si>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</si>
  <si>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</si>
  <si>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</si>
  <si>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</si>
  <si>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</si>
  <si>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</si>
  <si>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</si>
  <si>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</si>
  <si>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</si>
  <si>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</si>
  <si>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</si>
  <si>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</si>
  <si>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</si>
  <si>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</si>
  <si>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</si>
  <si>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</si>
  <si>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</si>
  <si>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</si>
  <si>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</si>
  <si>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</si>
  <si>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</si>
  <si>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</si>
  <si>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</si>
  <si>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</si>
  <si>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</si>
  <si>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</si>
  <si>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</si>
  <si>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</si>
  <si>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</si>
  <si>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</si>
  <si>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</si>
  <si>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</si>
  <si>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</si>
  <si>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</si>
  <si>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</si>
  <si>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</si>
  <si>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</si>
  <si>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</si>
  <si>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</si>
  <si>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</si>
  <si>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</si>
  <si>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</si>
  <si>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</si>
  <si>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</si>
  <si>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</si>
  <si>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</si>
  <si>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</si>
  <si>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</si>
  <si>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</si>
  <si>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</si>
  <si>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</si>
  <si>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</si>
  <si>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</si>
  <si>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</si>
  <si>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</si>
  <si>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</si>
  <si>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</si>
  <si>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</si>
  <si>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</si>
  <si>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</si>
  <si>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</si>
  <si>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</si>
  <si>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</si>
  <si>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</si>
  <si>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</si>
  <si>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</si>
  <si>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</si>
  <si>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</si>
  <si>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</si>
  <si>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</si>
  <si>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</si>
  <si>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</si>
  <si>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</si>
  <si>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</si>
  <si>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</si>
  <si>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</si>
  <si>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</si>
  <si>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</si>
  <si>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</si>
  <si>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</si>
  <si>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</si>
  <si>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</si>
  <si>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</si>
  <si>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</si>
  <si>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</si>
  <si>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</si>
  <si>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</si>
  <si>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</si>
  <si>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</si>
  <si>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</si>
  <si>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</si>
  <si>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</si>
  <si>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</si>
  <si>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</si>
  <si>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</si>
  <si>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</si>
  <si>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</si>
  <si>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</si>
  <si>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</si>
  <si>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</si>
  <si>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</si>
  <si>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</si>
  <si>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</si>
  <si>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</si>
  <si>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</si>
  <si>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</si>
  <si>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</si>
  <si>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</si>
  <si>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</si>
  <si>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</si>
  <si>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</si>
  <si>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</si>
  <si>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</si>
  <si>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</si>
  <si>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</si>
  <si>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</si>
  <si>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</si>
  <si>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</si>
  <si>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</si>
  <si>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</si>
  <si>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</si>
  <si>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</si>
  <si>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</si>
  <si>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</si>
  <si>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</si>
  <si>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</si>
  <si>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</si>
  <si>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</si>
  <si>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</si>
  <si>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</si>
  <si>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</si>
  <si>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</si>
  <si>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</si>
  <si>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</si>
  <si>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</si>
  <si>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</si>
  <si>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</si>
  <si>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</si>
  <si>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</si>
  <si>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</si>
  <si>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</si>
  <si>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</si>
  <si>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</si>
  <si>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</si>
  <si>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</si>
  <si>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</si>
  <si>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</si>
  <si>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</si>
  <si>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</si>
  <si>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</si>
  <si>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</si>
  <si>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</si>
  <si>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</si>
  <si>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</si>
  <si>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</si>
  <si>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</si>
  <si>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</si>
  <si>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</si>
  <si>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</si>
  <si>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</si>
  <si>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</si>
  <si>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</si>
  <si>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</si>
  <si>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</si>
  <si>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</si>
  <si>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</si>
  <si>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</si>
  <si>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</si>
  <si>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</si>
  <si>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</si>
  <si>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</si>
  <si>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</si>
  <si>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</si>
  <si>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</si>
  <si>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</si>
  <si>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</si>
  <si>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</si>
  <si>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</si>
  <si>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</si>
  <si>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</si>
  <si>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</si>
  <si>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</si>
  <si>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</si>
  <si>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</si>
  <si>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</si>
  <si>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</si>
  <si>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</si>
  <si>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</si>
  <si>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</si>
  <si>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</si>
  <si>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</si>
  <si>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</si>
  <si>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</si>
  <si>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</si>
  <si>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</si>
  <si>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</si>
  <si>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</si>
  <si>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</si>
  <si>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</si>
  <si>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</si>
  <si>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</si>
  <si>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</si>
  <si>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</si>
  <si>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</si>
  <si>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</si>
  <si>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</si>
  <si>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</si>
  <si>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</si>
  <si>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</si>
  <si>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</si>
  <si>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</si>
  <si>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</si>
  <si>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</si>
  <si>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</si>
  <si>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</si>
  <si>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</si>
  <si>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</si>
  <si>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</si>
  <si>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</si>
  <si>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</si>
  <si>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</si>
  <si>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</si>
  <si>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</si>
  <si>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</si>
  <si>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</si>
  <si>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</si>
  <si>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</si>
  <si>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</si>
  <si>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</si>
  <si>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</si>
  <si>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</si>
  <si>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</si>
  <si>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</si>
  <si>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</si>
  <si>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</si>
  <si>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</si>
  <si>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</si>
  <si>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</si>
  <si>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</si>
  <si>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</si>
  <si>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</si>
  <si>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</si>
  <si>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</si>
  <si>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</si>
  <si>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</si>
  <si>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</si>
  <si>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</si>
  <si>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</si>
  <si>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</si>
  <si>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</si>
  <si>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</si>
  <si>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</si>
  <si>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</si>
  <si>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</si>
  <si>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</si>
  <si>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</si>
  <si>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</si>
  <si>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</si>
  <si>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</si>
  <si>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</si>
  <si>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</si>
  <si>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</si>
  <si>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</si>
  <si>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</si>
  <si>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</si>
  <si>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</si>
  <si>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</si>
  <si>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</si>
  <si>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</si>
  <si>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</si>
  <si>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</si>
  <si>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</si>
  <si>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</si>
  <si>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</si>
  <si>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</si>
  <si>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</si>
  <si>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</si>
  <si>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</si>
  <si>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</si>
  <si>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</si>
  <si>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</si>
  <si>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</si>
  <si>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</si>
  <si>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</si>
  <si>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</si>
  <si>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</si>
  <si>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</si>
  <si>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</si>
  <si>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</si>
  <si>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</si>
  <si>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</si>
  <si>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</si>
  <si>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</si>
  <si>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</si>
  <si>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</si>
  <si>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</si>
  <si>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</si>
  <si>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</si>
  <si>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</si>
  <si>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</si>
  <si>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</si>
  <si>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</si>
  <si>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</si>
  <si>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</si>
  <si>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</si>
  <si>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</si>
  <si>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</si>
  <si>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</si>
  <si>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</si>
  <si>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</si>
  <si>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</si>
  <si>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</si>
  <si>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</si>
  <si>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</si>
  <si>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</si>
  <si>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</si>
  <si>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</si>
  <si>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</si>
  <si>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</si>
  <si>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</si>
  <si>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</si>
  <si>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</si>
  <si>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</si>
  <si>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</si>
  <si>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</si>
  <si>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</si>
  <si>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</si>
  <si>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</si>
  <si>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</si>
  <si>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</si>
  <si>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</si>
  <si>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</si>
  <si>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</si>
  <si>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</si>
  <si>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</si>
  <si>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</si>
  <si>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</si>
  <si>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</si>
  <si>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</si>
  <si>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</si>
  <si>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</si>
  <si>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</si>
  <si>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</si>
  <si>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</si>
  <si>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</si>
  <si>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</si>
  <si>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</si>
  <si>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</si>
  <si>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</si>
  <si>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</si>
  <si>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</si>
  <si>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</si>
  <si>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</si>
  <si>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</si>
  <si>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</si>
  <si>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</si>
  <si>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</si>
  <si>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</si>
  <si>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</si>
  <si>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</si>
  <si>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</si>
  <si>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</si>
  <si>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</si>
  <si>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</si>
  <si>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</si>
  <si>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</si>
  <si>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</si>
  <si>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</si>
  <si>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</si>
  <si>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</si>
  <si>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</si>
  <si>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</si>
  <si>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</si>
  <si>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</si>
  <si>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</si>
  <si>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</si>
  <si>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</si>
  <si>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</si>
  <si>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</si>
  <si>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</si>
  <si>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</si>
  <si>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</si>
  <si>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</si>
  <si>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</si>
  <si>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</si>
  <si>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</si>
  <si>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</si>
  <si>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</si>
  <si>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</si>
  <si>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</si>
  <si>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</si>
  <si>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</si>
  <si>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</si>
  <si>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</si>
  <si>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</si>
  <si>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</si>
  <si>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</si>
  <si>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</si>
  <si>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</si>
  <si>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</si>
  <si>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</si>
  <si>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</si>
  <si>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</si>
  <si>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</si>
  <si>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</si>
  <si>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</si>
  <si>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</si>
  <si>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</si>
  <si>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</si>
  <si>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</si>
  <si>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</si>
  <si>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</si>
  <si>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</si>
  <si>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</si>
  <si>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</si>
  <si>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</si>
  <si>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</si>
  <si>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</si>
  <si>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</si>
  <si>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</si>
  <si>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</si>
  <si>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</si>
  <si>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</si>
  <si>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</si>
  <si>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</si>
  <si>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</si>
  <si>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</si>
  <si>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</si>
  <si>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</si>
  <si>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</si>
  <si>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</si>
  <si>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</si>
  <si>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</si>
  <si>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</si>
  <si>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</si>
  <si>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</si>
  <si>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</si>
  <si>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</si>
  <si>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</si>
  <si>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</si>
  <si>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</si>
  <si>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</si>
  <si>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</si>
  <si>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</si>
  <si>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</si>
  <si>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</si>
  <si>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</si>
  <si>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</si>
  <si>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</si>
  <si>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</si>
  <si>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</si>
  <si>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</si>
  <si>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</si>
  <si>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</si>
  <si>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</si>
  <si>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</si>
  <si>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</si>
  <si>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</si>
  <si>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</si>
  <si>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</si>
  <si>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</si>
  <si>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</si>
  <si>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</si>
  <si>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</si>
  <si>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</si>
  <si>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</si>
  <si>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</si>
  <si>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</si>
  <si>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</si>
  <si>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</si>
  <si>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</si>
  <si>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</si>
  <si>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</si>
  <si>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</si>
  <si>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</si>
  <si>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</si>
  <si>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</si>
  <si>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</si>
  <si>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</si>
  <si>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</si>
  <si>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</si>
  <si>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</si>
  <si>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</si>
  <si>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</si>
  <si>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</si>
  <si>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</si>
  <si>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</si>
  <si>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</si>
  <si>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</si>
  <si>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</si>
  <si>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</si>
  <si>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</si>
  <si>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</si>
  <si>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</si>
  <si>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</si>
  <si>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</si>
  <si>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</si>
  <si>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</si>
  <si>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</si>
  <si>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</si>
  <si>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</si>
  <si>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</si>
  <si>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</si>
  <si>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</si>
  <si>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</si>
  <si>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</si>
  <si>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</si>
  <si>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</si>
  <si>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</si>
  <si>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</si>
  <si>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</si>
  <si>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</si>
  <si>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</si>
  <si>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</si>
  <si>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</si>
  <si>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</si>
  <si>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</si>
  <si>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</si>
  <si>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</si>
  <si>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</si>
  <si>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</si>
  <si>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</si>
  <si>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</si>
  <si>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</si>
  <si>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</si>
  <si>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</si>
  <si>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</si>
  <si>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</si>
  <si>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</si>
  <si>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</si>
  <si>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</si>
  <si>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</si>
  <si>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</si>
  <si>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</si>
  <si>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</si>
  <si>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</si>
  <si>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</si>
  <si>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</si>
  <si>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</si>
  <si>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</si>
  <si>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</si>
  <si>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</si>
  <si>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</si>
  <si>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</si>
  <si>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</si>
  <si>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</si>
  <si>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</si>
  <si>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</si>
  <si>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</si>
  <si>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</si>
  <si>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</si>
  <si>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</si>
  <si>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</si>
  <si>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</si>
  <si>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</si>
  <si>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</si>
  <si>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</si>
  <si>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</si>
  <si>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</si>
  <si>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</si>
  <si>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</si>
  <si>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</si>
  <si>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</si>
  <si>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</si>
  <si>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</si>
  <si>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</si>
  <si>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</si>
  <si>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</si>
  <si>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</si>
  <si>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</si>
  <si>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</si>
  <si>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</si>
  <si>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</si>
  <si>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</si>
  <si>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</si>
  <si>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</si>
  <si>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</si>
  <si>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</si>
  <si>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</si>
  <si>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</si>
  <si>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</si>
  <si>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</si>
  <si>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</si>
  <si>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</si>
  <si>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</si>
  <si>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</si>
  <si>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</si>
  <si>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</si>
  <si>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</si>
  <si>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</si>
  <si>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</si>
  <si>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</si>
  <si>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</si>
  <si>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</si>
  <si>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</si>
  <si>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</si>
  <si>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</si>
  <si>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</si>
  <si>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</si>
  <si>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</si>
  <si>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</si>
  <si>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</si>
  <si>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</si>
  <si>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</si>
  <si>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</si>
  <si>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</si>
  <si>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</si>
  <si>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</si>
  <si>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</si>
  <si>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</si>
  <si>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</si>
  <si>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</si>
  <si>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</si>
  <si>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</si>
  <si>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</si>
  <si>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</si>
  <si>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</si>
  <si>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</si>
  <si>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</si>
  <si>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</si>
  <si>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</si>
  <si>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</si>
  <si>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</si>
  <si>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</si>
  <si>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</si>
  <si>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</si>
  <si>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</si>
  <si>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</si>
  <si>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</si>
  <si>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</si>
  <si>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</si>
  <si>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</si>
  <si>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</si>
  <si>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</si>
  <si>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</si>
  <si>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</si>
  <si>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</si>
  <si>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</si>
  <si>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</si>
  <si>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</si>
  <si>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</si>
  <si>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</si>
  <si>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</si>
  <si>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</si>
  <si>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</si>
  <si>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</si>
  <si>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</si>
  <si>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</si>
  <si>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</si>
  <si>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</si>
  <si>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</si>
  <si>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</si>
  <si>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</si>
  <si>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</si>
  <si>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</si>
  <si>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</si>
  <si>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</si>
  <si>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</si>
  <si>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</si>
  <si>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</si>
  <si>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</si>
  <si>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</si>
  <si>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</si>
  <si>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</si>
  <si>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</si>
  <si>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</si>
  <si>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</si>
  <si>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</si>
  <si>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</si>
  <si>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</si>
  <si>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</si>
  <si>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</si>
  <si>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</si>
  <si>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</si>
  <si>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</si>
  <si>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</si>
  <si>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</si>
  <si>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</si>
  <si>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</si>
  <si>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</si>
  <si>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</si>
  <si>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</si>
  <si>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</si>
  <si>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</si>
  <si>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</si>
  <si>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</si>
  <si>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</si>
  <si>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</si>
  <si>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</si>
  <si>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</si>
  <si>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</si>
  <si>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</si>
  <si>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</si>
  <si>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</si>
  <si>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</si>
  <si>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</si>
  <si>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</si>
  <si>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</si>
  <si>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</si>
  <si>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</si>
  <si>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</si>
  <si>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</si>
  <si>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</si>
  <si>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</si>
  <si>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</si>
  <si>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</si>
  <si>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</si>
  <si>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</si>
  <si>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</si>
  <si>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</si>
  <si>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</si>
  <si>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</si>
  <si>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</si>
  <si>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</si>
  <si>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</si>
  <si>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</si>
  <si>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</si>
  <si>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</si>
  <si>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</si>
  <si>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</si>
  <si>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</si>
  <si>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</si>
  <si>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</si>
  <si>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</si>
  <si>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</si>
  <si>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</si>
  <si>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</si>
  <si>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</si>
  <si>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</si>
  <si>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</si>
  <si>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</si>
  <si>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</si>
  <si>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</si>
  <si>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</si>
  <si>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</si>
  <si>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</si>
  <si>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</si>
  <si>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</si>
  <si>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</si>
  <si>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</si>
  <si>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</si>
  <si>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</si>
  <si>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</si>
  <si>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</si>
  <si>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</si>
  <si>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</si>
  <si>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</si>
  <si>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</si>
  <si>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</si>
  <si>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</si>
  <si>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</si>
  <si>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</si>
  <si>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</si>
  <si>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</si>
  <si>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</si>
  <si>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</si>
  <si>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</si>
  <si>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</si>
  <si>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</si>
  <si>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</si>
  <si>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</si>
  <si>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</si>
  <si>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</si>
  <si>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</si>
  <si>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</si>
  <si>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</si>
  <si>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</si>
  <si>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</si>
  <si>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</si>
  <si>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</si>
  <si>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</si>
  <si>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</si>
  <si>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</si>
  <si>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</si>
  <si>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</si>
  <si>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</si>
  <si>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</si>
  <si>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</si>
  <si>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</si>
  <si>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</si>
  <si>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</si>
  <si>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</si>
  <si>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</si>
  <si>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</si>
  <si>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</si>
  <si>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</si>
  <si>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</si>
  <si>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</si>
  <si>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</si>
  <si>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</si>
  <si>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</si>
  <si>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</si>
  <si>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</si>
  <si>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</si>
  <si>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</si>
  <si>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</si>
  <si>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</si>
  <si>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</si>
  <si>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</si>
  <si>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</si>
  <si>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</si>
  <si>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</si>
  <si>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</si>
  <si>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</si>
  <si>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</si>
  <si>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</si>
  <si>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</si>
  <si>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</si>
  <si>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</si>
  <si>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</si>
  <si>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</si>
  <si>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</si>
  <si>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</si>
  <si>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</si>
  <si>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</si>
  <si>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</si>
  <si>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</si>
  <si>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</si>
  <si>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</si>
  <si>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</si>
  <si>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</si>
  <si>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</si>
  <si>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</si>
  <si>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</si>
  <si>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</si>
  <si>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</si>
  <si>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</si>
  <si>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</si>
  <si>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</si>
  <si>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</si>
  <si>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</si>
  <si>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</si>
  <si>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</si>
  <si>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</si>
  <si>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</si>
  <si>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</si>
  <si>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</si>
  <si>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</si>
  <si>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</si>
  <si>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</si>
  <si>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</si>
  <si>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</si>
  <si>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</si>
  <si>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</si>
  <si>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</si>
  <si>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</si>
  <si>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</si>
  <si>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</si>
  <si>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</si>
  <si>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</si>
  <si>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</si>
  <si>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</si>
  <si>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</si>
  <si>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</si>
  <si>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</si>
  <si>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</si>
  <si>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</si>
  <si>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</si>
  <si>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</si>
  <si>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</si>
  <si>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</si>
  <si>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</si>
  <si>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</si>
  <si>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</si>
  <si>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</si>
  <si>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</si>
  <si>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</si>
  <si>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</si>
  <si>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</si>
  <si>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</si>
  <si>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</si>
  <si>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</si>
  <si>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</si>
  <si>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</si>
  <si>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</si>
  <si>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</si>
  <si>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</si>
  <si>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</si>
  <si>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</si>
  <si>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</si>
  <si>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</si>
  <si>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</si>
  <si>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</si>
  <si>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</si>
  <si>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</si>
  <si>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</si>
  <si>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</si>
  <si>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</si>
  <si>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</si>
  <si>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</si>
  <si>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</si>
  <si>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</si>
  <si>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</si>
  <si>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</si>
  <si>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</si>
  <si>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</si>
  <si>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</si>
  <si>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</si>
  <si>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</si>
  <si>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</si>
  <si>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</si>
  <si>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</si>
  <si>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</si>
  <si>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</si>
  <si>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</si>
  <si>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</si>
  <si>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</si>
  <si>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</si>
  <si>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</si>
  <si>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</si>
  <si>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</si>
  <si>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</si>
  <si>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</si>
  <si>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</si>
  <si>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</si>
  <si>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</si>
  <si>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</si>
  <si>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</si>
  <si>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</si>
  <si>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</si>
  <si>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</si>
  <si>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</si>
  <si>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</si>
  <si>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</si>
  <si>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</si>
  <si>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</si>
  <si>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</si>
  <si>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</si>
  <si>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</si>
  <si>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</si>
  <si>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</si>
  <si>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</si>
  <si>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</si>
  <si>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</si>
  <si>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</si>
  <si>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</si>
  <si>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</si>
  <si>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</si>
  <si>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</si>
  <si>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</si>
  <si>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</si>
  <si>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</si>
  <si>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</si>
  <si>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</si>
  <si>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</si>
  <si>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</si>
  <si>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</si>
  <si>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</si>
  <si>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</si>
  <si>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</si>
  <si>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</si>
  <si>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</si>
  <si>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</si>
  <si>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</si>
  <si>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</si>
  <si>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</si>
  <si>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</si>
  <si>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</si>
  <si>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</si>
  <si>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</si>
  <si>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</si>
  <si>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</si>
  <si>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</si>
  <si>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</si>
  <si>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</si>
  <si>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</si>
  <si>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</si>
  <si>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</si>
  <si>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</si>
  <si>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</si>
  <si>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</si>
  <si>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</si>
  <si>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</si>
  <si>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</si>
  <si>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</si>
  <si>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</si>
  <si>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</si>
  <si>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</si>
  <si>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</si>
  <si>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</si>
  <si>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</si>
  <si>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</si>
  <si>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</si>
  <si>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</si>
  <si>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</si>
  <si>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</si>
  <si>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</si>
  <si>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</si>
  <si>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</si>
  <si>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</si>
  <si>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</si>
  <si>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</si>
  <si>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</si>
  <si>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</si>
  <si>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</si>
  <si>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</si>
  <si>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</si>
  <si>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</si>
  <si>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</si>
  <si>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</si>
  <si>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</si>
  <si>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</si>
  <si>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</si>
  <si>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</si>
  <si>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</si>
  <si>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</si>
  <si>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</si>
  <si>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</si>
  <si>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</si>
  <si>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</si>
  <si>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</si>
  <si>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</si>
  <si>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</si>
  <si>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</si>
  <si>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</si>
  <si>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</si>
  <si>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</si>
  <si>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</si>
  <si>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</si>
  <si>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</si>
  <si>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</si>
  <si>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</si>
  <si>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</si>
  <si>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</si>
  <si>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</si>
  <si>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</si>
  <si>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</si>
  <si>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</si>
  <si>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</si>
  <si>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</si>
  <si>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</si>
  <si>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</si>
  <si>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</si>
  <si>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</si>
  <si>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</si>
  <si>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</si>
  <si>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</si>
  <si>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</si>
  <si>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</si>
  <si>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</si>
  <si>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</si>
  <si>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</si>
  <si>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</si>
  <si>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</si>
  <si>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</si>
  <si>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</si>
  <si>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</si>
  <si>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</si>
  <si>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</si>
  <si>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</si>
  <si>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</si>
  <si>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</si>
  <si>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</si>
  <si>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</si>
  <si>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</si>
  <si>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</si>
  <si>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</si>
  <si>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</si>
  <si>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</si>
  <si>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</si>
  <si>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</si>
  <si>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</si>
  <si>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</si>
  <si>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</si>
  <si>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</si>
  <si>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</si>
  <si>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</si>
  <si>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</si>
  <si>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</si>
  <si>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</si>
  <si>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</si>
  <si>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</si>
  <si>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</si>
  <si>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</si>
  <si>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</si>
  <si>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</si>
  <si>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</si>
  <si>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</si>
  <si>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</si>
  <si>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</si>
  <si>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</si>
  <si>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</si>
  <si>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</si>
  <si>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</si>
  <si>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</si>
  <si>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</si>
  <si>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</si>
  <si>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</si>
  <si>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</si>
  <si>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</si>
  <si>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</si>
  <si>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</si>
  <si>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</si>
  <si>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</si>
  <si>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</si>
  <si>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</si>
  <si>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</si>
  <si>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</si>
  <si>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</si>
  <si>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</si>
  <si>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</si>
  <si>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</si>
  <si>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</si>
  <si>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</si>
  <si>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</si>
  <si>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</si>
  <si>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</si>
  <si>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</si>
  <si>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</si>
  <si>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</si>
  <si>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</si>
  <si>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</si>
  <si>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</si>
  <si>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</si>
  <si>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</si>
  <si>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</si>
  <si>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</si>
  <si>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</si>
  <si>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</si>
  <si>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</si>
  <si>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</si>
  <si>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</si>
  <si>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</si>
  <si>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</si>
  <si>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</si>
  <si>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</si>
  <si>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</si>
  <si>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</si>
  <si>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</si>
  <si>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</si>
  <si>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</si>
  <si>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</si>
  <si>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</si>
  <si>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</si>
  <si>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</si>
  <si>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</si>
  <si>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</si>
  <si>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</si>
  <si>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</si>
  <si>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</si>
  <si>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</si>
  <si>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</si>
  <si>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</si>
  <si>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</si>
  <si>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</si>
  <si>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</si>
  <si>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</si>
  <si>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</si>
  <si>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</si>
  <si>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</si>
  <si>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</si>
  <si>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</si>
  <si>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</si>
  <si>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</si>
  <si>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</si>
  <si>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</si>
  <si>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</si>
  <si>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</si>
  <si>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</si>
  <si>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</si>
  <si>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</si>
  <si>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</si>
  <si>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</si>
  <si>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</si>
  <si>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</si>
  <si>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</si>
  <si>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</si>
  <si>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</si>
  <si>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</si>
  <si>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</si>
  <si>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</si>
  <si>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</si>
  <si>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</si>
  <si>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</si>
  <si>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</si>
  <si>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</si>
  <si>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</si>
  <si>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</si>
  <si>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</si>
  <si>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</si>
  <si>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</si>
  <si>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</si>
  <si>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</si>
  <si>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</si>
  <si>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</si>
  <si>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</si>
  <si>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</si>
  <si>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</si>
  <si>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</si>
  <si>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</si>
  <si>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</si>
  <si>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</si>
  <si>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</si>
  <si>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</si>
  <si>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</si>
  <si>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</si>
  <si>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</si>
  <si>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</si>
  <si>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</si>
  <si>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</si>
  <si>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</si>
  <si>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</si>
  <si>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</si>
  <si>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</si>
  <si>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</si>
  <si>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</si>
  <si>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</si>
  <si>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</si>
  <si>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</si>
  <si>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</si>
  <si>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</si>
  <si>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</si>
  <si>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</si>
  <si>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</si>
  <si>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</si>
  <si>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</si>
  <si>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</si>
  <si>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</si>
  <si>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</si>
  <si>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</si>
  <si>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</si>
  <si>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</si>
  <si>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</si>
  <si>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</si>
  <si>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</si>
  <si>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</si>
  <si>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</si>
  <si>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</si>
  <si>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</si>
  <si>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</si>
  <si>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</si>
  <si>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</si>
  <si>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</si>
  <si>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</si>
  <si>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</si>
  <si>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</si>
  <si>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</si>
  <si>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</si>
  <si>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</si>
  <si>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</si>
  <si>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</si>
  <si>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</si>
  <si>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</si>
  <si>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</si>
  <si>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</si>
  <si>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</si>
  <si>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</si>
  <si>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</si>
  <si>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</si>
  <si>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</si>
  <si>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</si>
  <si>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</si>
  <si>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</si>
  <si>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</si>
  <si>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</si>
  <si>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</si>
  <si>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</si>
  <si>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</si>
  <si>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</si>
  <si>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</si>
  <si>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</si>
  <si>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</si>
  <si>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</si>
  <si>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</si>
  <si>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</si>
  <si>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</si>
  <si>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</si>
  <si>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</si>
  <si>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</si>
  <si>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</si>
  <si>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</si>
  <si>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</si>
  <si>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</si>
  <si>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</si>
  <si>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</si>
  <si>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</si>
  <si>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</si>
  <si>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</si>
  <si>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</si>
  <si>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</si>
  <si>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</si>
  <si>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</si>
  <si>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</si>
  <si>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</si>
  <si>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</si>
  <si>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</si>
  <si>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</si>
  <si>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</si>
  <si>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</si>
  <si>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</si>
  <si>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</si>
  <si>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</si>
  <si>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</si>
  <si>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</si>
  <si>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</si>
  <si>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</si>
  <si>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</si>
  <si>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</si>
  <si>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</si>
  <si>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</si>
  <si>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</si>
  <si>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</si>
  <si>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</si>
  <si>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</si>
  <si>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</si>
  <si>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</si>
  <si>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</si>
  <si>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</si>
  <si>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</si>
  <si>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</si>
  <si>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</si>
  <si>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</si>
  <si>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</si>
  <si>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</si>
  <si>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</si>
  <si>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</si>
  <si>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</si>
  <si>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</si>
  <si>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</si>
  <si>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</si>
  <si>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</si>
  <si>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</si>
  <si>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</si>
  <si>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</si>
  <si>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</si>
  <si>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</si>
  <si>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</si>
  <si>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</si>
  <si>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</si>
  <si>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</si>
  <si>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</si>
  <si>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</si>
  <si>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</si>
  <si>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</si>
  <si>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</si>
  <si>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</si>
  <si>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</si>
  <si>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</si>
  <si>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</si>
  <si>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</si>
  <si>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</si>
  <si>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</si>
  <si>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</si>
  <si>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</si>
  <si>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</si>
  <si>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</si>
  <si>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</si>
  <si>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</si>
  <si>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</si>
  <si>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</si>
  <si>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</si>
  <si>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</si>
  <si>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</si>
  <si>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</si>
  <si>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</si>
  <si>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</si>
  <si>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</si>
  <si>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</si>
  <si>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</si>
  <si>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</si>
  <si>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</si>
  <si>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</si>
  <si>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</si>
  <si>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</si>
  <si>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</si>
  <si>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</si>
  <si>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</si>
  <si>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</si>
  <si>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</si>
  <si>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</si>
  <si>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</si>
  <si>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</si>
  <si>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</si>
  <si>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</si>
  <si>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</si>
  <si>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</si>
  <si>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</si>
  <si>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</si>
  <si>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</si>
  <si>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</si>
  <si>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</si>
  <si>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</si>
  <si>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</si>
  <si>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</si>
  <si>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</si>
  <si>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</si>
  <si>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</si>
  <si>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</si>
  <si>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</si>
  <si>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</si>
  <si>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</si>
  <si>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</si>
  <si>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</si>
  <si>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</si>
  <si>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</si>
  <si>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</si>
  <si>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</si>
  <si>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</si>
  <si>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</si>
  <si>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</si>
  <si>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</si>
  <si>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</si>
  <si>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</si>
  <si>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</si>
  <si>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</si>
  <si>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</si>
  <si>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</si>
  <si>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</si>
  <si>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</si>
  <si>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</si>
  <si>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</si>
  <si>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</si>
  <si>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</si>
  <si>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</si>
  <si>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</si>
  <si>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</si>
  <si>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</si>
  <si>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</si>
  <si>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</si>
  <si>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</si>
  <si>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</si>
  <si>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</si>
  <si>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</si>
  <si>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</si>
  <si>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</si>
  <si>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</si>
  <si>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</si>
  <si>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</si>
  <si>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</si>
  <si>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</si>
  <si>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</si>
  <si>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</si>
  <si>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</si>
  <si>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</si>
  <si>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</si>
  <si>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</si>
  <si>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</si>
  <si>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</si>
  <si>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</si>
  <si>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</si>
  <si>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</si>
  <si>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</si>
  <si>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</si>
  <si>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</si>
  <si>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</si>
  <si>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</si>
  <si>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</si>
  <si>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</si>
  <si>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</si>
  <si>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</si>
  <si>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</si>
  <si>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</si>
  <si>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</si>
  <si>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</si>
  <si>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</si>
  <si>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</si>
  <si>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</si>
  <si>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</si>
  <si>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</si>
  <si>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</si>
  <si>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</si>
  <si>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</si>
  <si>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</si>
  <si>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</si>
  <si>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</si>
  <si>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</si>
  <si>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</si>
  <si>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</si>
  <si>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</si>
  <si>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</si>
  <si>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</si>
  <si>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</si>
  <si>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</si>
  <si>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</si>
  <si>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</si>
  <si>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</si>
  <si>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</si>
  <si>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</si>
  <si>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</si>
  <si>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</si>
  <si>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</si>
  <si>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</si>
  <si>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</si>
  <si>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</si>
  <si>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</si>
  <si>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</si>
  <si>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</si>
  <si>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</si>
  <si>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</si>
  <si>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</si>
  <si>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</si>
  <si>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</si>
  <si>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</si>
  <si>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</si>
  <si>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</si>
  <si>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</si>
  <si>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</si>
  <si>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</si>
  <si>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</si>
  <si>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</si>
  <si>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</si>
  <si>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</si>
  <si>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</si>
  <si>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</si>
  <si>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</si>
  <si>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</si>
  <si>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</si>
  <si>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</si>
  <si>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</si>
  <si>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</si>
  <si>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</si>
  <si>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</si>
  <si>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</si>
  <si>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</si>
  <si>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</si>
  <si>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</si>
  <si>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</si>
  <si>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</si>
  <si>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</si>
  <si>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</si>
  <si>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</si>
  <si>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</si>
  <si>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</si>
  <si>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</si>
  <si>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</si>
  <si>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</si>
  <si>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</si>
  <si>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</si>
  <si>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</si>
  <si>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</si>
  <si>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</si>
  <si>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</si>
  <si>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</si>
  <si>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</si>
  <si>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</si>
  <si>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</si>
  <si>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</si>
  <si>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</si>
  <si>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</si>
  <si>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</si>
  <si>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</si>
  <si>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</si>
  <si>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</si>
  <si>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</si>
  <si>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</si>
  <si>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</si>
  <si>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</si>
  <si>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</si>
  <si>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</si>
  <si>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</si>
  <si>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</si>
  <si>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</si>
  <si>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</si>
  <si>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</si>
  <si>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</si>
  <si>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</si>
  <si>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</si>
  <si>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</si>
  <si>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</si>
  <si>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</si>
  <si>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</si>
  <si>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</si>
  <si>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</si>
  <si>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</si>
  <si>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</si>
  <si>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</si>
  <si>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</si>
  <si>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</si>
  <si>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</si>
  <si>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</si>
  <si>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</si>
  <si>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</si>
  <si>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</si>
  <si>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</si>
  <si>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</si>
  <si>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</si>
  <si>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</si>
  <si>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</si>
  <si>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</si>
  <si>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</si>
  <si>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</si>
  <si>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</si>
  <si>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</si>
  <si>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</si>
  <si>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</si>
  <si>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</si>
  <si>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</si>
  <si>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</si>
  <si>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</si>
  <si>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</si>
  <si>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</si>
  <si>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</si>
  <si>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</si>
  <si>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</si>
  <si>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</si>
  <si>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</si>
  <si>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</si>
  <si>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</si>
  <si>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</si>
  <si>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</si>
  <si>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</si>
  <si>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</si>
  <si>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</si>
  <si>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</si>
  <si>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</si>
  <si>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</si>
  <si>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</si>
  <si>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</si>
  <si>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</si>
  <si>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</si>
  <si>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</si>
  <si>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</si>
  <si>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</si>
  <si>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</si>
  <si>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</si>
  <si>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</si>
  <si>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</si>
  <si>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</si>
  <si>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</si>
  <si>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</si>
  <si>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</si>
  <si>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</si>
  <si>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</si>
  <si>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</si>
  <si>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</si>
  <si>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</si>
  <si>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</si>
  <si>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</si>
  <si>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</si>
  <si>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</si>
  <si>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</si>
  <si>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</si>
  <si>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</si>
  <si>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</si>
  <si>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</si>
  <si>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</si>
  <si>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</si>
  <si>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</si>
  <si>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</si>
  <si>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</si>
  <si>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</si>
  <si>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</si>
  <si>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</si>
  <si>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</si>
  <si>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</si>
  <si>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</si>
  <si>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</si>
  <si>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</si>
  <si>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</si>
  <si>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</si>
  <si>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</si>
  <si>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</si>
  <si>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</si>
  <si>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</si>
  <si>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</si>
  <si>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</si>
  <si>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</si>
  <si>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</si>
  <si>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</si>
  <si>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</si>
  <si>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</si>
  <si>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</si>
  <si>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</si>
  <si>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</si>
  <si>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</si>
  <si>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</si>
  <si>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</si>
  <si>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</si>
  <si>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</si>
  <si>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</si>
  <si>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</si>
  <si>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</si>
  <si>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</si>
  <si>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</si>
  <si>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</si>
  <si>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</si>
  <si>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</si>
  <si>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</si>
  <si>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</si>
  <si>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</si>
  <si>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</si>
  <si>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</si>
  <si>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</si>
  <si>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</si>
  <si>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</si>
  <si>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</si>
  <si>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</si>
  <si>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</si>
  <si>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</si>
  <si>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</si>
  <si>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</si>
  <si>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</si>
  <si>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</si>
  <si>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</si>
  <si>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</si>
  <si>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</si>
  <si>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</si>
  <si>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</si>
  <si>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</si>
  <si>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</si>
  <si>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</si>
  <si>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</si>
  <si>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</si>
  <si>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</si>
  <si>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</si>
  <si>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</si>
  <si>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</si>
  <si>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</si>
  <si>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</si>
  <si>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</si>
  <si>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</si>
  <si>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</si>
  <si>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</si>
  <si>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</si>
  <si>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</si>
  <si>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</si>
  <si>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</si>
  <si>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</si>
  <si>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</si>
  <si>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</si>
  <si>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</si>
  <si>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</si>
  <si>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</si>
  <si>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</si>
  <si>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</si>
  <si>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</si>
  <si>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</si>
  <si>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</si>
  <si>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</si>
  <si>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</si>
  <si>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</si>
  <si>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</si>
  <si>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</si>
  <si>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</si>
  <si>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</si>
  <si>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</si>
  <si>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</si>
  <si>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</si>
  <si>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</si>
  <si>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</si>
  <si>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</si>
  <si>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</si>
  <si>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</si>
  <si>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</si>
  <si>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</si>
  <si>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</si>
  <si>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</si>
  <si>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</si>
  <si>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</si>
  <si>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</si>
  <si>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</si>
  <si>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</si>
  <si>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</si>
  <si>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</si>
  <si>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</si>
  <si>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</si>
  <si>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</si>
  <si>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</si>
  <si>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</si>
  <si>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</si>
  <si>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</si>
  <si>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</si>
  <si>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</si>
  <si>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</si>
  <si>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</si>
  <si>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</si>
  <si>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</si>
  <si>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</si>
  <si>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</si>
  <si>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</si>
  <si>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</si>
  <si>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</si>
  <si>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</si>
  <si>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</si>
  <si>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</si>
  <si>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</si>
  <si>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</si>
  <si>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</si>
  <si>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</si>
  <si>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</si>
  <si>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</si>
  <si>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</si>
  <si>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</si>
  <si>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</si>
  <si>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</si>
  <si>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</si>
  <si>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</si>
  <si>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</si>
  <si>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</si>
  <si>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</si>
  <si>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</si>
  <si>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</si>
  <si>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</si>
  <si>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</si>
  <si>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</si>
  <si>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</si>
  <si>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</si>
  <si>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</si>
  <si>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</si>
  <si>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</si>
  <si>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</si>
  <si>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</si>
  <si>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</si>
  <si>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</si>
  <si>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</si>
  <si>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</si>
  <si>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</si>
  <si>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</si>
  <si>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</si>
  <si>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</si>
  <si>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</si>
  <si>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</si>
  <si>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</si>
  <si>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</si>
  <si>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</si>
  <si>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</si>
  <si>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</si>
  <si>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</si>
  <si>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</si>
  <si>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</si>
  <si>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</si>
  <si>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</si>
  <si>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</si>
  <si>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</si>
  <si>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</si>
  <si>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</si>
  <si>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</si>
  <si>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</si>
  <si>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</si>
  <si>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</si>
  <si>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</si>
  <si>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</si>
  <si>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</si>
  <si>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</si>
  <si>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</si>
  <si>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</si>
  <si>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</si>
  <si>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</si>
  <si>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</si>
  <si>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</si>
  <si>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</si>
  <si>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</si>
  <si>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</si>
  <si>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</si>
  <si>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</si>
  <si>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</si>
  <si>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</si>
  <si>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</si>
  <si>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</si>
  <si>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</si>
  <si>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</si>
  <si>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</si>
  <si>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</si>
  <si>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</si>
  <si>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</si>
  <si>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</si>
  <si>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</si>
  <si>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</si>
  <si>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</si>
  <si>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</si>
  <si>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</si>
  <si>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</si>
  <si>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</si>
  <si>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</si>
  <si>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</si>
  <si>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</si>
  <si>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</si>
  <si>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</si>
  <si>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</si>
  <si>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</si>
  <si>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</si>
  <si>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</si>
  <si>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</si>
  <si>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</si>
  <si>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</si>
  <si>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</si>
  <si>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</si>
  <si>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</si>
  <si>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</si>
  <si>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</si>
  <si>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</si>
  <si>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</si>
  <si>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</si>
  <si>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</si>
  <si>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</si>
  <si>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</si>
  <si>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</si>
  <si>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</si>
  <si>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</si>
  <si>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</si>
  <si>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</si>
  <si>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</si>
  <si>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</si>
  <si>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</si>
  <si>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</si>
  <si>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</si>
  <si>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</si>
  <si>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</si>
  <si>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</si>
  <si>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</si>
  <si>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</si>
  <si>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</si>
  <si>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</si>
  <si>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</si>
  <si>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</si>
  <si>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</si>
  <si>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</si>
  <si>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</si>
  <si>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</si>
  <si>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</si>
  <si>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</si>
  <si>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</si>
  <si>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</si>
  <si>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</si>
  <si>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</si>
  <si>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</si>
  <si>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</si>
  <si>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</si>
  <si>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</si>
  <si>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</si>
  <si>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</si>
  <si>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</si>
  <si>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</si>
  <si>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</si>
  <si>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</si>
  <si>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</si>
  <si>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</si>
  <si>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</si>
  <si>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</si>
  <si>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</si>
  <si>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</si>
  <si>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</si>
  <si>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</si>
  <si>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</si>
  <si>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</si>
  <si>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</si>
  <si>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</si>
  <si>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</si>
  <si>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</si>
  <si>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</si>
  <si>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</si>
  <si>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</si>
  <si>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</si>
  <si>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</si>
  <si>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</si>
  <si>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</si>
  <si>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</si>
  <si>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</si>
  <si>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</si>
  <si>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</si>
  <si>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</si>
  <si>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</si>
  <si>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</si>
  <si>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</si>
  <si>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</si>
  <si>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</si>
  <si>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</si>
  <si>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</si>
  <si>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</si>
  <si>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</si>
  <si>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</si>
  <si>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</si>
  <si>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</si>
  <si>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</si>
  <si>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</si>
  <si>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</si>
  <si>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</si>
  <si>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</si>
  <si>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</si>
  <si>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</si>
  <si>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</si>
  <si>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</si>
  <si>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</si>
  <si>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</si>
  <si>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</si>
  <si>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</si>
  <si>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</si>
  <si>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</si>
  <si>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</si>
  <si>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</si>
  <si>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</si>
  <si>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</si>
  <si>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</si>
  <si>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</si>
  <si>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</si>
  <si>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</si>
  <si>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</si>
  <si>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</si>
  <si>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</si>
  <si>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</si>
  <si>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</si>
  <si>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</si>
  <si>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</si>
  <si>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</si>
  <si>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</si>
  <si>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</si>
  <si>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</si>
  <si>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</si>
  <si>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</si>
  <si>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</si>
  <si>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</si>
  <si>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</si>
  <si>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</si>
  <si>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</si>
  <si>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</si>
  <si>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</si>
  <si>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</si>
  <si>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</si>
  <si>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</si>
  <si>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</si>
  <si>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</si>
  <si>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</si>
  <si>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</si>
  <si>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</si>
  <si>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</si>
  <si>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</si>
  <si>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</si>
  <si>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</si>
  <si>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</si>
  <si>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</si>
  <si>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</si>
  <si>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</si>
  <si>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</si>
  <si>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</si>
  <si>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</si>
  <si>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</si>
  <si>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</si>
  <si>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</si>
  <si>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</si>
  <si>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</si>
  <si>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</si>
  <si>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</si>
  <si>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</si>
  <si>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</si>
  <si>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</si>
  <si>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</si>
  <si>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</si>
  <si>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</si>
  <si>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</si>
  <si>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</si>
  <si>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</si>
  <si>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</si>
  <si>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</si>
  <si>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</si>
  <si>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</si>
  <si>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</si>
  <si>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</si>
  <si>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</si>
  <si>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</si>
  <si>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</si>
  <si>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</si>
  <si>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</si>
  <si>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</si>
  <si>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</si>
  <si>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</si>
  <si>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</si>
  <si>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</si>
  <si>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</si>
  <si>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</si>
  <si>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</si>
  <si>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</si>
  <si>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</si>
  <si>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</si>
  <si>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</si>
  <si>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</si>
  <si>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</si>
  <si>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</si>
  <si>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</si>
  <si>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</si>
  <si>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</si>
  <si>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</si>
  <si>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</si>
  <si>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</si>
  <si>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</si>
  <si>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</si>
  <si>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</si>
  <si>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</si>
  <si>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</si>
  <si>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</si>
  <si>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</si>
  <si>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</si>
  <si>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</si>
  <si>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</si>
  <si>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</si>
  <si>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</si>
  <si>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</si>
  <si>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</si>
  <si>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</si>
  <si>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</si>
  <si>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</si>
  <si>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</si>
  <si>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</si>
  <si>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</si>
  <si>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</si>
  <si>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</si>
  <si>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</si>
  <si>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</si>
  <si>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</si>
  <si>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</si>
  <si>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</si>
  <si>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</si>
  <si>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</si>
  <si>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</si>
  <si>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</si>
  <si>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</si>
  <si>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</si>
  <si>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</si>
  <si>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</si>
  <si>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</si>
  <si>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</si>
  <si>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</si>
  <si>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</si>
  <si>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</si>
  <si>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</si>
  <si>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</si>
  <si>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</si>
  <si>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</si>
  <si>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</si>
  <si>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</si>
  <si>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</si>
  <si>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</si>
  <si>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</si>
  <si>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</si>
  <si>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</si>
  <si>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</si>
  <si>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</si>
  <si>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</si>
  <si>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</si>
  <si>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</si>
  <si>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</si>
  <si>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</si>
  <si>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</si>
  <si>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</si>
  <si>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</si>
  <si>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</si>
  <si>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</si>
  <si>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</si>
  <si>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</si>
  <si>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</si>
  <si>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</si>
  <si>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</si>
  <si>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</si>
  <si>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</si>
  <si>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</si>
  <si>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</si>
  <si>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</si>
  <si>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</si>
  <si>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</si>
  <si>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</si>
  <si>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</si>
  <si>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</si>
  <si>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</si>
  <si>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</si>
  <si>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</si>
  <si>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</si>
  <si>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</si>
  <si>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</si>
  <si>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</si>
  <si>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</si>
  <si>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</si>
  <si>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</si>
  <si>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</si>
  <si>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</si>
  <si>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</si>
  <si>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</si>
  <si>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</si>
  <si>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</si>
  <si>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</si>
  <si>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</si>
  <si>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</si>
  <si>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</si>
  <si>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</si>
  <si>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</si>
  <si>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</si>
  <si>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</si>
  <si>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</si>
  <si>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</si>
  <si>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</si>
  <si>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</si>
  <si>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</si>
  <si>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</si>
  <si>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</si>
  <si>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</si>
  <si>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</si>
  <si>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</si>
  <si>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</si>
  <si>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</si>
  <si>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</si>
  <si>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</si>
  <si>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</si>
  <si>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</si>
  <si>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</si>
  <si>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</si>
  <si>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</si>
  <si>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</si>
  <si>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</si>
  <si>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</si>
  <si>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</si>
  <si>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</si>
  <si>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</si>
  <si>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</si>
  <si>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</si>
  <si>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</si>
  <si>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</si>
  <si>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</si>
  <si>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</si>
  <si>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</si>
  <si>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</si>
  <si>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</si>
  <si>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</si>
  <si>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</si>
  <si>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</si>
  <si>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</si>
  <si>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</si>
  <si>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</si>
  <si>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</si>
  <si>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</si>
  <si>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</si>
  <si>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</si>
  <si>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</si>
  <si>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</si>
  <si>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</si>
  <si>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</si>
  <si>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</si>
  <si>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</si>
  <si>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</si>
  <si>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</si>
  <si>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</si>
  <si>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</si>
  <si>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</si>
  <si>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</si>
  <si>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</si>
  <si>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</si>
  <si>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</si>
  <si>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</si>
  <si>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</si>
  <si>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</si>
  <si>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</si>
  <si>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</si>
  <si>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</si>
  <si>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</si>
  <si>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</si>
  <si>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</si>
  <si>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</si>
  <si>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</si>
  <si>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</si>
  <si>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</si>
  <si>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</si>
  <si>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</si>
  <si>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</si>
  <si>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</si>
  <si>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</si>
  <si>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</si>
  <si>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</si>
  <si>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</si>
  <si>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</si>
  <si>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</si>
  <si>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</si>
  <si>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</si>
  <si>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</si>
  <si>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</si>
  <si>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</si>
  <si>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</si>
  <si>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</si>
  <si>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</si>
  <si>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</si>
  <si>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</si>
  <si>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</si>
  <si>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</si>
  <si>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</si>
  <si>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</si>
  <si>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</si>
  <si>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</si>
  <si>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</si>
  <si>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</si>
  <si>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</si>
  <si>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</si>
  <si>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</si>
  <si>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</si>
  <si>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</si>
  <si>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</si>
  <si>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</si>
  <si>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</si>
  <si>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</si>
  <si>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</si>
  <si>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</si>
  <si>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</si>
  <si>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</si>
  <si>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</si>
  <si>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</si>
  <si>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</si>
  <si>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</si>
  <si>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</si>
  <si>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</si>
  <si>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</si>
  <si>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</si>
  <si>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</si>
  <si>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</si>
  <si>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</si>
  <si>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</si>
  <si>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</si>
  <si>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</si>
  <si>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</si>
  <si>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</si>
  <si>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</si>
  <si>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</si>
  <si>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</si>
  <si>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</si>
  <si>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</si>
  <si>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</si>
  <si>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</si>
  <si>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</si>
  <si>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</si>
  <si>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</si>
  <si>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</si>
  <si>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</si>
  <si>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</si>
  <si>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</si>
  <si>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</si>
  <si>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</si>
  <si>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</si>
  <si>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</si>
  <si>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</si>
  <si>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</si>
  <si>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</si>
  <si>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</si>
  <si>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</si>
  <si>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</si>
  <si>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</si>
  <si>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</si>
  <si>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</si>
  <si>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</si>
  <si>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</si>
  <si>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</si>
  <si>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</si>
  <si>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</si>
  <si>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</si>
  <si>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</si>
  <si>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</si>
  <si>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</si>
  <si>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</si>
  <si>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</si>
  <si>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</si>
  <si>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</si>
  <si>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</si>
  <si>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</si>
  <si>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</si>
  <si>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</si>
  <si>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</si>
  <si>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</si>
  <si>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</si>
  <si>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</si>
  <si>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</si>
  <si>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</si>
  <si>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</si>
  <si>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</si>
  <si>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</si>
  <si>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</si>
  <si>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</si>
  <si>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</si>
  <si>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</si>
  <si>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</si>
  <si>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</si>
  <si>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</si>
  <si>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</si>
  <si>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</si>
  <si>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</si>
  <si>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</si>
  <si>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</si>
  <si>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</si>
  <si>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</si>
  <si>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</si>
  <si>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</si>
  <si>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</si>
  <si>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</si>
  <si>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</si>
  <si>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</si>
  <si>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</si>
  <si>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</si>
  <si>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</si>
  <si>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</si>
  <si>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</si>
  <si>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</si>
  <si>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</si>
  <si>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</si>
  <si>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</si>
  <si>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</si>
  <si>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</si>
  <si>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</si>
  <si>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</si>
  <si>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</si>
  <si>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</si>
  <si>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</si>
  <si>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</si>
  <si>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</si>
  <si>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</si>
  <si>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</si>
  <si>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</si>
  <si>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</si>
  <si>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</si>
  <si>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</si>
  <si>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</si>
  <si>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</si>
  <si>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</si>
  <si>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</si>
  <si>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</si>
  <si>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</si>
  <si>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</si>
  <si>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</si>
  <si>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</si>
  <si>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</si>
  <si>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</si>
  <si>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</si>
  <si>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</si>
  <si>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</si>
  <si>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</si>
  <si>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</si>
  <si>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</si>
  <si>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</si>
  <si>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</si>
  <si>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</si>
  <si>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</si>
  <si>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</si>
  <si>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</si>
  <si>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</si>
  <si>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</si>
  <si>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</si>
  <si>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</si>
  <si>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</si>
  <si>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</si>
  <si>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</si>
  <si>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</si>
  <si>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</si>
  <si>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</si>
  <si>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</si>
  <si>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</si>
  <si>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</si>
  <si>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</si>
  <si>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</si>
  <si>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</si>
  <si>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</si>
  <si>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</si>
  <si>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</si>
  <si>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</si>
  <si>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</si>
  <si>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</si>
  <si>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</si>
  <si>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</si>
  <si>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</si>
  <si>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</si>
  <si>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</si>
  <si>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</si>
  <si>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</si>
  <si>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</si>
  <si>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</si>
  <si>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</si>
  <si>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</si>
  <si>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</si>
  <si>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</si>
  <si>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</si>
  <si>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</si>
  <si>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</si>
  <si>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</si>
  <si>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</si>
  <si>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</si>
  <si>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</si>
  <si>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</si>
  <si>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</si>
  <si>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</si>
  <si>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</si>
  <si>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</si>
  <si>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</si>
  <si>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</si>
  <si>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</si>
  <si>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</si>
  <si>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</si>
  <si>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</si>
  <si>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</si>
  <si>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</si>
  <si>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</si>
  <si>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</si>
  <si>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</si>
  <si>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</si>
  <si>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</si>
  <si>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</si>
  <si>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</si>
  <si>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</si>
  <si>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</si>
  <si>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</si>
  <si>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</si>
  <si>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</si>
  <si>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</si>
  <si>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</si>
  <si>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</si>
  <si>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</si>
  <si>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</si>
  <si>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</si>
  <si>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</si>
  <si>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</si>
  <si>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</si>
  <si>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</si>
  <si>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</si>
  <si>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</si>
  <si>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</si>
  <si>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</si>
  <si>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</si>
  <si>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</si>
  <si>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</si>
  <si>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</si>
  <si>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</si>
  <si>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</si>
  <si>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</si>
  <si>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</si>
  <si>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</si>
  <si>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</si>
  <si>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</si>
  <si>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</si>
  <si>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</si>
  <si>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</si>
  <si>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</si>
  <si>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</si>
  <si>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</si>
  <si>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</si>
  <si>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</si>
  <si>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</si>
  <si>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</si>
  <si>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</si>
  <si>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</si>
  <si>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</si>
  <si>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</si>
  <si>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</si>
  <si>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</si>
  <si>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</si>
  <si>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</si>
  <si>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</si>
  <si>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</si>
  <si>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</si>
  <si>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</si>
  <si>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</si>
  <si>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</si>
  <si>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</si>
  <si>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</si>
  <si>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</si>
  <si>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</si>
  <si>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</si>
  <si>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</si>
  <si>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</si>
  <si>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</si>
  <si>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</si>
  <si>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</si>
  <si>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</si>
  <si>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</si>
  <si>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</si>
  <si>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</si>
  <si>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</si>
  <si>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</si>
  <si>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</si>
  <si>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</si>
  <si>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</si>
  <si>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</si>
  <si>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</si>
  <si>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</si>
  <si>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</si>
  <si>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</si>
  <si>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</si>
  <si>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</si>
  <si>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</si>
  <si>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</si>
  <si>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</si>
  <si>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</si>
  <si>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</si>
  <si>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</si>
  <si>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</si>
  <si>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</si>
  <si>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</si>
  <si>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</si>
  <si>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</si>
  <si>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</si>
  <si>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</si>
  <si>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</si>
  <si>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</si>
  <si>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</si>
  <si>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</si>
  <si>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</si>
  <si>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</si>
  <si>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</si>
  <si>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</si>
  <si>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</si>
  <si>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</si>
  <si>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</si>
  <si>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</si>
  <si>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</si>
  <si>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</si>
  <si>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</si>
  <si>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</si>
  <si>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</si>
  <si>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</si>
  <si>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</si>
  <si>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</si>
  <si>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</si>
  <si>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</si>
  <si>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</si>
  <si>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</si>
  <si>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</si>
  <si>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</si>
  <si>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</si>
  <si>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</si>
  <si>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</si>
  <si>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</si>
  <si>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</si>
  <si>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</si>
  <si>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</si>
  <si>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</si>
  <si>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</si>
  <si>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</si>
  <si>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</si>
  <si>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</si>
  <si>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</si>
  <si>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</si>
  <si>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</si>
  <si>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</si>
  <si>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</si>
  <si>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</si>
  <si>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</si>
  <si>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</si>
  <si>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</si>
  <si>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</si>
  <si>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</si>
  <si>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</si>
  <si>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</si>
  <si>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</si>
  <si>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</si>
  <si>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</si>
  <si>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</si>
  <si>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</si>
  <si>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</si>
  <si>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</si>
  <si>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</si>
  <si>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</si>
  <si>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</si>
  <si>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</si>
  <si>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</si>
  <si>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</si>
  <si>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</si>
  <si>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</si>
  <si>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</si>
  <si>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</si>
  <si>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</si>
  <si>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</si>
  <si>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</si>
  <si>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</si>
  <si>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</si>
  <si>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</si>
  <si>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</si>
  <si>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</si>
  <si>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</si>
  <si>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</si>
  <si>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</si>
  <si>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</si>
  <si>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</si>
  <si>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</si>
  <si>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</si>
  <si>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</si>
  <si>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</si>
  <si>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</si>
  <si>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</si>
  <si>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</si>
  <si>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</si>
  <si>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</si>
  <si>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</si>
  <si>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</si>
  <si>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</si>
  <si>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</si>
  <si>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</si>
  <si>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</si>
  <si>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</si>
  <si>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</si>
  <si>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</si>
  <si>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</si>
  <si>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</si>
  <si>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</si>
  <si>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</si>
  <si>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</si>
  <si>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</si>
  <si>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</si>
  <si>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</si>
  <si>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</si>
  <si>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</si>
  <si>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</si>
  <si>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</si>
  <si>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</si>
  <si>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</si>
  <si>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</si>
  <si>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</si>
  <si>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</si>
  <si>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</si>
  <si>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</si>
  <si>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</si>
  <si>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</si>
  <si>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</si>
  <si>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</si>
  <si>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</si>
  <si>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</si>
  <si>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</si>
  <si>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</si>
  <si>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</si>
  <si>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</si>
  <si>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</si>
  <si>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</si>
  <si>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</si>
  <si>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</si>
  <si>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</si>
  <si>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</si>
  <si>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</si>
  <si>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</si>
  <si>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</si>
  <si>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</si>
  <si>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</si>
  <si>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</si>
  <si>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</si>
  <si>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</si>
  <si>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</si>
  <si>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</si>
  <si>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</si>
  <si>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</si>
  <si>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</si>
  <si>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</si>
  <si>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</si>
  <si>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</si>
  <si>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</si>
  <si>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</si>
  <si>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</si>
  <si>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</si>
  <si>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</si>
  <si>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</si>
  <si>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</si>
  <si>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</si>
  <si>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</si>
  <si>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</si>
  <si>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</si>
  <si>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</si>
  <si>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</si>
  <si>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</si>
  <si>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</si>
  <si>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</si>
  <si>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</si>
  <si>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</si>
  <si>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</si>
  <si>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</si>
  <si>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</si>
  <si>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</si>
  <si>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</si>
  <si>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</si>
  <si>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</si>
  <si>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</si>
  <si>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</si>
  <si>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</si>
  <si>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</si>
  <si>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</si>
  <si>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</si>
  <si>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</si>
  <si>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</si>
  <si>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</si>
  <si>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</si>
  <si>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</si>
  <si>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</si>
  <si>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</si>
  <si>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</si>
  <si>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</si>
  <si>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</si>
  <si>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</si>
  <si>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</si>
  <si>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</si>
  <si>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</si>
  <si>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</si>
  <si>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</si>
  <si>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</si>
  <si>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</si>
  <si>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</si>
  <si>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</si>
  <si>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</si>
  <si>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</si>
  <si>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</si>
  <si>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</si>
  <si>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</si>
  <si>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</si>
  <si>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</si>
  <si>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</si>
  <si>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</si>
  <si>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</si>
  <si>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</si>
  <si>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</si>
  <si>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</si>
  <si>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</si>
  <si>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</si>
  <si>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</si>
  <si>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</si>
  <si>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</si>
  <si>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</si>
  <si>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</si>
  <si>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</si>
  <si>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</si>
  <si>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</si>
  <si>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</si>
  <si>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</si>
  <si>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</si>
  <si>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</si>
  <si>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</si>
  <si>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</si>
  <si>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</si>
  <si>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</si>
  <si>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</si>
  <si>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</si>
  <si>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</si>
  <si>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</si>
  <si>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</si>
  <si>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</si>
  <si>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</si>
  <si>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</si>
  <si>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</si>
  <si>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</si>
  <si>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</si>
  <si>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</si>
  <si>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</si>
  <si>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</si>
  <si>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</si>
  <si>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</si>
  <si>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</si>
  <si>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</si>
  <si>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</si>
  <si>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</si>
  <si>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</si>
  <si>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</si>
  <si>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</si>
  <si>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</si>
  <si>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</si>
  <si>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</si>
  <si>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</si>
  <si>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</si>
  <si>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</si>
  <si>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</si>
  <si>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</si>
  <si>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</si>
  <si>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</si>
  <si>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</si>
  <si>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</si>
  <si>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</si>
  <si>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</si>
  <si>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</si>
  <si>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</si>
  <si>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</si>
  <si>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</si>
  <si>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</si>
  <si>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</si>
  <si>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</si>
  <si>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</si>
  <si>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</si>
  <si>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</si>
  <si>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</si>
  <si>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</si>
  <si>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</si>
  <si>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</si>
  <si>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</si>
  <si>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</si>
  <si>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</si>
  <si>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</si>
  <si>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</si>
  <si>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</si>
  <si>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</si>
  <si>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</si>
  <si>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</si>
  <si>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</si>
  <si>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</si>
  <si>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</si>
  <si>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</si>
  <si>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</si>
  <si>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</si>
  <si>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</si>
  <si>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</si>
  <si>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</si>
  <si>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</si>
  <si>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</si>
  <si>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</si>
  <si>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</si>
  <si>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</si>
  <si>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</si>
  <si>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</si>
  <si>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</si>
  <si>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</si>
  <si>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</si>
  <si>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</si>
  <si>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</si>
  <si>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</si>
  <si>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</si>
  <si>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</si>
  <si>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</si>
  <si>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</si>
  <si>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</si>
  <si>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</si>
  <si>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</si>
  <si>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</si>
  <si>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</si>
  <si>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</si>
  <si>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</si>
  <si>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</si>
  <si>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</si>
  <si>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</si>
  <si>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</si>
  <si>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</si>
  <si>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</si>
  <si>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</si>
  <si>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</si>
  <si>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</si>
  <si>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</si>
  <si>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</si>
  <si>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</si>
  <si>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</si>
  <si>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</si>
  <si>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</si>
  <si>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</si>
  <si>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</si>
  <si>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</si>
  <si>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</si>
  <si>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</si>
  <si>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</si>
  <si>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</si>
  <si>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</si>
  <si>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</si>
  <si>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</si>
  <si>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</si>
  <si>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</si>
  <si>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</si>
  <si>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</si>
  <si>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</si>
  <si>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</si>
  <si>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</si>
  <si>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</si>
  <si>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</si>
  <si>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</si>
  <si>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</si>
  <si>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</si>
  <si>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</si>
  <si>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</si>
  <si>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</si>
  <si>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</si>
  <si>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</si>
  <si>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</si>
  <si>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</si>
  <si>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</si>
  <si>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</si>
  <si>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</si>
  <si>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</si>
  <si>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</si>
  <si>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</si>
  <si>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</si>
  <si>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</si>
  <si>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</si>
  <si>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</si>
  <si>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</si>
  <si>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</si>
  <si>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</si>
  <si>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</si>
  <si>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</si>
  <si>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</si>
  <si>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</si>
  <si>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</si>
  <si>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</si>
  <si>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</si>
  <si>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</si>
  <si>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</si>
  <si>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</si>
  <si>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</si>
  <si>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</si>
  <si>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</si>
  <si>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</si>
  <si>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</si>
  <si>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</si>
  <si>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</si>
  <si>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</si>
  <si>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</si>
  <si>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</si>
  <si>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</si>
  <si>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</si>
  <si>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</si>
  <si>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</si>
  <si>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</si>
  <si>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</si>
  <si>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</si>
  <si>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</si>
  <si>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</si>
  <si>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</si>
  <si>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</si>
  <si>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</si>
  <si>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</si>
  <si>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</si>
  <si>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</si>
  <si>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</si>
  <si>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</si>
  <si>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</si>
  <si>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</si>
  <si>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</si>
  <si>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</si>
  <si>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</si>
  <si>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</si>
  <si>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</si>
  <si>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</si>
  <si>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</si>
  <si>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</si>
  <si>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</si>
  <si>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</si>
  <si>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</si>
  <si>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</si>
  <si>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</si>
  <si>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</si>
  <si>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</si>
  <si>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</si>
  <si>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</si>
  <si>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</si>
  <si>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</si>
  <si>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</si>
  <si>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</si>
  <si>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</si>
  <si>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</si>
  <si>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</si>
  <si>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</si>
  <si>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</si>
  <si>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</si>
  <si>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</si>
  <si>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</si>
  <si>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</si>
  <si>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</si>
  <si>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</si>
  <si>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</si>
  <si>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</si>
  <si>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</si>
  <si>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</si>
  <si>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</si>
  <si>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</si>
  <si>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</si>
  <si>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</si>
  <si>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</si>
  <si>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</si>
  <si>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</si>
  <si>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</si>
  <si>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</si>
  <si>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</si>
  <si>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</si>
  <si>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</si>
  <si>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</si>
  <si>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</si>
  <si>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</si>
  <si>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</si>
  <si>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</si>
  <si>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</si>
  <si>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</si>
  <si>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</si>
  <si>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</si>
  <si>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</si>
  <si>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</si>
  <si>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</si>
  <si>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</si>
  <si>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</si>
  <si>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</si>
  <si>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</si>
  <si>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</si>
  <si>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</si>
  <si>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</si>
  <si>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</si>
  <si>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</si>
  <si>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</si>
  <si>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</si>
  <si>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</si>
  <si>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</si>
  <si>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</si>
  <si>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</si>
  <si>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</si>
  <si>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</si>
  <si>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</si>
  <si>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</si>
  <si>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</si>
  <si>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</si>
  <si>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</si>
  <si>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</si>
  <si>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</si>
  <si>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</si>
  <si>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</si>
  <si>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</si>
  <si>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</si>
  <si>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</si>
  <si>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</si>
  <si>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</si>
  <si>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</si>
  <si>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</si>
  <si>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</si>
  <si>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</si>
  <si>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</si>
  <si>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</si>
  <si>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</si>
  <si>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</si>
  <si>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</si>
  <si>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</si>
  <si>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</si>
  <si>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</si>
  <si>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</si>
  <si>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</si>
  <si>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</si>
  <si>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</si>
  <si>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</si>
  <si>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</si>
  <si>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</si>
  <si>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</si>
  <si>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</si>
  <si>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</si>
  <si>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</si>
  <si>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</si>
  <si>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</si>
  <si>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</si>
  <si>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</si>
  <si>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</si>
  <si>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</si>
  <si>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</si>
  <si>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</si>
  <si>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</si>
  <si>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</si>
  <si>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</si>
  <si>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</si>
  <si>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</si>
  <si>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</si>
  <si>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</si>
  <si>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</si>
  <si>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</si>
  <si>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</si>
  <si>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</si>
  <si>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</si>
  <si>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</si>
  <si>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</si>
  <si>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</si>
  <si>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</si>
  <si>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</si>
  <si>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</si>
  <si>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</si>
  <si>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</si>
  <si>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</si>
  <si>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</si>
  <si>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</si>
  <si>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</si>
  <si>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</si>
  <si>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</si>
  <si>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</si>
  <si>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</si>
  <si>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</si>
  <si>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</si>
  <si>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</si>
  <si>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</si>
  <si>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</si>
  <si>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</si>
  <si>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</si>
  <si>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</si>
  <si>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</si>
  <si>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</si>
  <si>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</si>
  <si>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</si>
  <si>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</si>
  <si>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</si>
  <si>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</si>
  <si>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</si>
  <si>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</si>
  <si>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</si>
  <si>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</si>
  <si>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</si>
  <si>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</si>
  <si>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</si>
  <si>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</si>
  <si>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</si>
  <si>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</si>
  <si>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</si>
  <si>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</si>
  <si>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</si>
  <si>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</si>
  <si>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</si>
  <si>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</si>
  <si>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</si>
  <si>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</si>
  <si>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</si>
  <si>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</si>
  <si>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</si>
  <si>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</si>
  <si>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</si>
  <si>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</si>
  <si>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</si>
  <si>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</si>
  <si>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</si>
  <si>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</si>
  <si>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</si>
  <si>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</si>
  <si>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</si>
  <si>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</si>
  <si>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</si>
  <si>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</si>
  <si>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</si>
  <si>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</si>
  <si>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</si>
  <si>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</si>
  <si>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</si>
  <si>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</si>
  <si>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</si>
  <si>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</si>
  <si>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</si>
  <si>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</si>
  <si>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</si>
  <si>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</si>
  <si>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</si>
  <si>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</si>
  <si>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</si>
  <si>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</si>
  <si>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</si>
  <si>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</si>
  <si>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</si>
  <si>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</si>
  <si>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</si>
  <si>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</si>
  <si>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</si>
  <si>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</si>
  <si>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</si>
  <si>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</si>
  <si>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</si>
  <si>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</si>
  <si>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</si>
  <si>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</si>
  <si>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</si>
  <si>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</si>
  <si>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</si>
  <si>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</si>
  <si>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</si>
  <si>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</si>
  <si>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</si>
  <si>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</si>
  <si>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</si>
  <si>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</si>
  <si>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</si>
  <si>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</si>
  <si>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</si>
  <si>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</si>
  <si>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</si>
  <si>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</si>
  <si>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</si>
  <si>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</si>
  <si>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</si>
  <si>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</si>
  <si>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</si>
  <si>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</si>
  <si>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</si>
  <si>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</si>
  <si>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</si>
  <si>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</si>
  <si>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</si>
  <si>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</si>
  <si>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</si>
  <si>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</si>
  <si>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</si>
  <si>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</si>
  <si>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</si>
  <si>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</si>
  <si>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</si>
  <si>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</si>
  <si>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</si>
  <si>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</si>
  <si>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</si>
  <si>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</si>
  <si>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</si>
  <si>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</si>
  <si>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</si>
  <si>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</si>
  <si>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</si>
  <si>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</si>
  <si>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</si>
  <si>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</si>
  <si>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</si>
  <si>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</si>
  <si>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</si>
  <si>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</si>
  <si>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</si>
  <si>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</si>
  <si>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</si>
  <si>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</si>
  <si>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</si>
  <si>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</si>
  <si>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</si>
  <si>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</si>
  <si>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</si>
  <si>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</si>
  <si>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</si>
  <si>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</si>
  <si>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</si>
  <si>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</si>
  <si>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</si>
  <si>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</si>
  <si>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</si>
  <si>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</si>
  <si>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</si>
  <si>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</si>
  <si>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</si>
  <si>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</si>
  <si>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</si>
  <si>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</si>
  <si>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</si>
  <si>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</si>
  <si>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</si>
  <si>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</si>
  <si>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</si>
  <si>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</si>
  <si>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</si>
  <si>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</si>
  <si>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</si>
  <si>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</si>
  <si>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</si>
  <si>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</si>
  <si>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</si>
  <si>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</si>
  <si>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</si>
  <si>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</si>
  <si>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</si>
  <si>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</si>
  <si>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</si>
  <si>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</si>
  <si>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</si>
  <si>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</si>
  <si>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</si>
  <si>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</si>
  <si>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</si>
  <si>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</si>
  <si>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</si>
  <si>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</si>
  <si>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</si>
  <si>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</si>
  <si>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</si>
  <si>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</si>
  <si>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</si>
  <si>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</si>
  <si>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</si>
  <si>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</si>
  <si>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</si>
  <si>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</si>
  <si>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</si>
  <si>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</si>
  <si>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</si>
  <si>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</si>
  <si>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</si>
  <si>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</si>
  <si>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</si>
  <si>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</si>
  <si>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</si>
  <si>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</si>
  <si>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</si>
  <si>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</si>
  <si>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</si>
  <si>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</si>
  <si>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</si>
  <si>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</si>
  <si>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</si>
  <si>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</si>
  <si>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</si>
  <si>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</si>
  <si>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</si>
  <si>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</si>
  <si>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</si>
  <si>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</si>
  <si>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</si>
  <si>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</si>
  <si>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</si>
  <si>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</si>
  <si>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</si>
  <si>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</si>
  <si>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</si>
  <si>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</si>
  <si>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</si>
  <si>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</si>
  <si>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</si>
  <si>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</si>
  <si>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</si>
  <si>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</si>
  <si>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</si>
  <si>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</si>
  <si>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</si>
  <si>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</si>
  <si>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</si>
  <si>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</si>
  <si>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</si>
  <si>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</si>
  <si>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</si>
  <si>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</si>
  <si>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</si>
  <si>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</si>
  <si>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</si>
  <si>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</si>
  <si>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</si>
  <si>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</si>
  <si>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</si>
  <si>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</si>
  <si>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</si>
  <si>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</si>
  <si>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</si>
  <si>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</si>
  <si>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</si>
  <si>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</si>
  <si>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</si>
  <si>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</si>
  <si>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</si>
  <si>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</si>
  <si>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</si>
  <si>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</si>
  <si>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</si>
  <si>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</si>
  <si>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</si>
  <si>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</si>
  <si>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</si>
  <si>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</si>
  <si>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</si>
  <si>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</si>
  <si>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</si>
  <si>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</si>
  <si>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</si>
  <si>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</si>
  <si>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</si>
  <si>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</si>
  <si>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</si>
  <si>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</si>
  <si>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</si>
  <si>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</si>
  <si>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</si>
  <si>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</si>
  <si>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</si>
  <si>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</si>
  <si>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</si>
  <si>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</si>
  <si>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</si>
  <si>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</si>
  <si>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</si>
  <si>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</si>
  <si>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</si>
  <si>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</si>
  <si>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</si>
  <si>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</si>
  <si>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</si>
  <si>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</si>
  <si>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</si>
  <si>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</si>
  <si>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</si>
  <si>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</si>
  <si>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</si>
  <si>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</si>
  <si>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</si>
  <si>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</si>
  <si>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</si>
  <si>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</si>
  <si>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</si>
  <si>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</si>
  <si>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</si>
  <si>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</si>
  <si>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</si>
  <si>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</si>
  <si>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</si>
  <si>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</si>
  <si>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</si>
  <si>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</si>
  <si>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</si>
  <si>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</si>
  <si>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</si>
  <si>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</si>
  <si>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</si>
  <si>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</si>
  <si>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</si>
  <si>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</si>
  <si>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</si>
  <si>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</si>
  <si>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</si>
  <si>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</si>
  <si>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</si>
  <si>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</si>
  <si>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</si>
  <si>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</si>
  <si>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</si>
  <si>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</si>
  <si>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</si>
  <si>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</si>
  <si>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</si>
  <si>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</si>
  <si>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</si>
  <si>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</si>
  <si>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</si>
  <si>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</si>
  <si>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</si>
  <si>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</si>
  <si>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</si>
  <si>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</si>
  <si>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</si>
  <si>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</si>
  <si>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</si>
  <si>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</si>
  <si>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</si>
  <si>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</si>
  <si>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</si>
  <si>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</si>
  <si>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</si>
  <si>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</si>
  <si>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</si>
  <si>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</si>
  <si>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</si>
  <si>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</si>
  <si>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</si>
  <si>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</si>
  <si>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</si>
  <si>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</si>
  <si>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</si>
  <si>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</si>
  <si>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</si>
  <si>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</si>
  <si>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</si>
  <si>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</si>
  <si>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</si>
  <si>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</si>
  <si>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</si>
  <si>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</si>
  <si>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</si>
  <si>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</si>
  <si>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</si>
  <si>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</si>
  <si>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</si>
  <si>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</si>
  <si>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</si>
  <si>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</si>
  <si>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</si>
  <si>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</si>
  <si>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</si>
  <si>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</si>
  <si>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</si>
  <si>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</si>
  <si>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</si>
  <si>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</si>
  <si>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</si>
  <si>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</si>
  <si>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</si>
  <si>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</si>
  <si>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</si>
  <si>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</si>
  <si>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</si>
  <si>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</si>
  <si>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</si>
  <si>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</si>
  <si>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</si>
  <si>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</si>
  <si>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</si>
  <si>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</si>
  <si>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</si>
  <si>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</si>
  <si>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</si>
  <si>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</si>
  <si>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</si>
  <si>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</si>
  <si>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</si>
  <si>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</si>
  <si>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</si>
  <si>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</si>
  <si>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</si>
  <si>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</si>
  <si>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</si>
  <si>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</si>
  <si>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</si>
  <si>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</si>
  <si>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</si>
  <si>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</si>
  <si>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</si>
  <si>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</si>
  <si>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</si>
  <si>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</si>
  <si>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</si>
  <si>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</si>
  <si>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</si>
  <si>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</si>
  <si>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</si>
  <si>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</si>
  <si>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</si>
  <si>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</si>
  <si>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</si>
  <si>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</si>
  <si>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</si>
  <si>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</si>
  <si>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</si>
  <si>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</si>
  <si>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</si>
  <si>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</si>
  <si>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</si>
  <si>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</si>
  <si>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</si>
  <si>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</si>
  <si>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</si>
  <si>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</si>
  <si>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</si>
  <si>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</si>
  <si>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</si>
  <si>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</si>
  <si>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</si>
  <si>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</si>
  <si>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</si>
  <si>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</si>
  <si>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</si>
  <si>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</si>
  <si>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</si>
  <si>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</si>
  <si>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</si>
  <si>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</si>
  <si>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</si>
  <si>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</si>
  <si>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</si>
  <si>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</si>
  <si>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</si>
  <si>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</si>
  <si>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</si>
  <si>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</si>
  <si>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</si>
  <si>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</si>
  <si>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</si>
  <si>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</si>
  <si>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</si>
  <si>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</si>
  <si>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</si>
  <si>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</si>
  <si>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</si>
  <si>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</si>
  <si>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</si>
  <si>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</si>
  <si>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</si>
  <si>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</si>
  <si>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</si>
  <si>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</si>
  <si>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</si>
  <si>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</si>
  <si>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</si>
  <si>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</si>
  <si>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</si>
  <si>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</si>
  <si>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</si>
  <si>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</si>
  <si>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</si>
  <si>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</si>
  <si>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</si>
  <si>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</si>
  <si>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</si>
  <si>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</si>
  <si>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</si>
  <si>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</si>
  <si>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</si>
  <si>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</si>
  <si>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</si>
  <si>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</si>
  <si>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</si>
  <si>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</si>
  <si>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</si>
  <si>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</si>
  <si>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</si>
  <si>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</si>
  <si>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</si>
  <si>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</si>
  <si>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</si>
  <si>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</si>
  <si>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</si>
  <si>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</si>
  <si>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</si>
  <si>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</si>
  <si>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</si>
  <si>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</si>
  <si>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</si>
  <si>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</si>
  <si>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</si>
  <si>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</si>
  <si>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</si>
  <si>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</si>
  <si>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</si>
  <si>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</si>
  <si>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</si>
  <si>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</si>
  <si>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</si>
  <si>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</si>
  <si>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</si>
  <si>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</si>
  <si>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</si>
  <si>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</si>
  <si>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</si>
  <si>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</si>
  <si>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</si>
  <si>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</si>
  <si>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</si>
  <si>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</si>
  <si>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</si>
  <si>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</si>
  <si>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</si>
  <si>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</si>
  <si>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</si>
  <si>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</si>
  <si>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</si>
  <si>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</si>
  <si>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</si>
  <si>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</si>
  <si>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</si>
  <si>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</si>
  <si>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</si>
  <si>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</si>
  <si>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</si>
  <si>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</si>
  <si>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</si>
  <si>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</si>
  <si>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</si>
  <si>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</si>
  <si>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</si>
  <si>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</si>
  <si>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</si>
  <si>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</si>
  <si>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</si>
  <si>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</si>
  <si>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</si>
  <si>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</si>
  <si>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</si>
  <si>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</si>
  <si>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</si>
  <si>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</si>
  <si>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</si>
  <si>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</si>
  <si>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</si>
  <si>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</si>
  <si>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</si>
  <si>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</si>
  <si>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</si>
  <si>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</si>
  <si>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</si>
  <si>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</si>
  <si>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</si>
  <si>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</si>
  <si>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</si>
  <si>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</si>
  <si>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</si>
  <si>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</si>
  <si>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</si>
  <si>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</si>
  <si>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</si>
  <si>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</si>
  <si>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</si>
  <si>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</si>
  <si>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</si>
  <si>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</si>
  <si>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</si>
  <si>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</si>
  <si>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</si>
  <si>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</si>
  <si>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</si>
  <si>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</si>
  <si>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</si>
  <si>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</si>
  <si>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</si>
  <si>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</si>
  <si>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</si>
  <si>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</si>
  <si>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</si>
  <si>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</si>
  <si>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</si>
  <si>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</si>
  <si>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</si>
  <si>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</si>
  <si>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</si>
  <si>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</si>
  <si>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</si>
  <si>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</si>
  <si>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</si>
  <si>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</si>
  <si>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</si>
  <si>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</si>
  <si>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</si>
  <si>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</si>
  <si>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</si>
  <si>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</si>
  <si>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</si>
  <si>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</si>
  <si>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</si>
  <si>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</si>
  <si>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</si>
  <si>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</si>
  <si>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</si>
  <si>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</si>
  <si>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</si>
  <si>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</si>
  <si>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</si>
  <si>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</si>
  <si>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</si>
  <si>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</si>
  <si>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</si>
  <si>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</si>
  <si>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</si>
  <si>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</si>
  <si>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</si>
  <si>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</si>
  <si>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</si>
  <si>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</si>
  <si>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</si>
  <si>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</si>
  <si>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</si>
  <si>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</si>
  <si>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</si>
  <si>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</si>
  <si>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</si>
  <si>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</si>
  <si>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</si>
  <si>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</si>
  <si>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</si>
  <si>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</si>
  <si>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</si>
  <si>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</si>
  <si>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</si>
  <si>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</si>
  <si>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</si>
  <si>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</si>
  <si>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</si>
  <si>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</si>
  <si>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</si>
  <si>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</si>
  <si>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</si>
  <si>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</si>
  <si>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</si>
  <si>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</si>
  <si>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</si>
  <si>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</si>
  <si>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</si>
  <si>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</si>
  <si>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</si>
  <si>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</si>
  <si>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</si>
  <si>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</si>
  <si>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</si>
  <si>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</si>
  <si>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</si>
  <si>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</si>
  <si>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</si>
  <si>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</si>
  <si>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</si>
  <si>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</si>
  <si>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</si>
  <si>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</si>
  <si>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</si>
  <si>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</si>
  <si>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</si>
  <si>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</si>
  <si>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</si>
  <si>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</si>
  <si>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</si>
  <si>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</si>
  <si>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</si>
  <si>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</si>
  <si>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</si>
  <si>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</si>
  <si>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</si>
  <si>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</si>
  <si>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</si>
  <si>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</si>
  <si>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</si>
  <si>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</si>
  <si>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</si>
  <si>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</si>
  <si>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</si>
  <si>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</si>
  <si>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</si>
  <si>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</si>
  <si>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</si>
  <si>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</si>
  <si>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</si>
  <si>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</si>
  <si>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</si>
  <si>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</si>
  <si>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</si>
  <si>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</si>
  <si>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</si>
  <si>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</si>
  <si>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</si>
  <si>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</si>
  <si>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</si>
  <si>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</si>
  <si>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</si>
  <si>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</si>
  <si>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</si>
  <si>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</si>
  <si>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</si>
  <si>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</si>
  <si>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</si>
  <si>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</si>
  <si>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</si>
  <si>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</si>
  <si>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</si>
  <si>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</si>
  <si>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</si>
  <si>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</si>
  <si>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</si>
  <si>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</si>
  <si>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</si>
  <si>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</si>
  <si>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</si>
  <si>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</si>
  <si>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</si>
  <si>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</si>
  <si>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</si>
  <si>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</si>
  <si>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</si>
  <si>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</si>
  <si>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</si>
  <si>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</si>
  <si>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</si>
  <si>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</si>
  <si>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</si>
  <si>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</si>
  <si>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</si>
  <si>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</si>
  <si>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</si>
  <si>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</si>
  <si>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</si>
  <si>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</si>
  <si>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</si>
  <si>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</si>
  <si>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</si>
  <si>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</si>
  <si>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</si>
  <si>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</si>
  <si>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</si>
  <si>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</si>
  <si>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</si>
  <si>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</si>
  <si>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</si>
  <si>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</si>
  <si>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</si>
  <si>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</si>
  <si>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</si>
  <si>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</si>
  <si>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</si>
  <si>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</si>
  <si>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</si>
  <si>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</si>
  <si>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</si>
  <si>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</si>
  <si>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</si>
  <si>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</si>
  <si>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</si>
  <si>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</si>
  <si>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</si>
  <si>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</si>
  <si>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</si>
  <si>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</si>
  <si>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</si>
  <si>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</si>
  <si>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</si>
  <si>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</si>
  <si>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</si>
  <si>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</si>
  <si>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</si>
  <si>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</si>
  <si>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</si>
  <si>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</si>
  <si>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</si>
  <si>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</si>
  <si>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</si>
  <si>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</si>
  <si>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</si>
  <si>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</si>
  <si>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</si>
  <si>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</si>
  <si>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</si>
  <si>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</si>
  <si>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</si>
  <si>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</si>
  <si>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</si>
  <si>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</si>
  <si>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</si>
  <si>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</si>
  <si>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</si>
  <si>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</si>
  <si>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</si>
  <si>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</si>
  <si>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</si>
  <si>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</si>
  <si>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</si>
  <si>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</si>
  <si>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</si>
  <si>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</si>
  <si>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</si>
  <si>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</si>
  <si>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</si>
  <si>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</si>
  <si>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</si>
  <si>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</si>
  <si>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</si>
  <si>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</si>
  <si>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</si>
  <si>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</si>
  <si>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</si>
  <si>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</si>
  <si>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</si>
  <si>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</si>
  <si>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</si>
  <si>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</si>
  <si>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</si>
  <si>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</si>
  <si>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</si>
  <si>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</si>
  <si>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</si>
  <si>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</si>
  <si>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</si>
  <si>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</si>
  <si>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</si>
  <si>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</si>
  <si>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</si>
  <si>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</si>
  <si>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</si>
  <si>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</si>
  <si>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</si>
  <si>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</si>
  <si>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</si>
  <si>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</si>
  <si>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</si>
  <si>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</si>
  <si>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</si>
  <si>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</si>
  <si>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</si>
  <si>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</si>
  <si>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</si>
  <si>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</si>
  <si>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</si>
  <si>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</si>
  <si>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</si>
  <si>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</si>
  <si>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</si>
  <si>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</si>
  <si>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</si>
  <si>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</si>
  <si>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</si>
  <si>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</si>
  <si>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</si>
  <si>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</si>
  <si>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</si>
  <si>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</si>
  <si>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</si>
  <si>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</si>
  <si>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</si>
  <si>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</si>
  <si>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</si>
  <si>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</si>
  <si>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</si>
  <si>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</si>
  <si>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</si>
  <si>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</si>
  <si>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</si>
  <si>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</si>
  <si>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</si>
  <si>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</si>
  <si>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</si>
  <si>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</si>
  <si>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</si>
  <si>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</si>
  <si>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</si>
  <si>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</si>
  <si>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</si>
  <si>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</si>
  <si>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</si>
  <si>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</si>
  <si>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</si>
  <si>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</si>
  <si>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</si>
  <si>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</si>
  <si>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</si>
  <si>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</si>
  <si>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</si>
  <si>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</si>
  <si>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</si>
  <si>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</si>
  <si>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</si>
  <si>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</si>
  <si>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</si>
  <si>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</si>
  <si>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</si>
  <si>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</si>
  <si>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</si>
  <si>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</si>
  <si>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</si>
  <si>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</si>
  <si>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</si>
  <si>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</si>
  <si>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</si>
  <si>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</si>
  <si>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</si>
  <si>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</si>
  <si>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</si>
  <si>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</si>
  <si>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</si>
  <si>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</si>
  <si>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</si>
  <si>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</si>
  <si>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</si>
  <si>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</si>
  <si>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</si>
  <si>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</si>
  <si>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</si>
  <si>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</si>
  <si>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</si>
  <si>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</si>
  <si>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</si>
  <si>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</si>
  <si>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</si>
  <si>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</si>
  <si>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</si>
  <si>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</si>
  <si>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</si>
  <si>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</si>
  <si>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</si>
  <si>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</si>
  <si>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</si>
  <si>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</si>
  <si>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</si>
  <si>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</si>
  <si>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</si>
  <si>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</si>
  <si>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</si>
  <si>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</si>
  <si>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</si>
  <si>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</si>
  <si>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</si>
  <si>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</si>
  <si>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</si>
  <si>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</si>
  <si>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</si>
  <si>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</si>
  <si>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</si>
  <si>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</si>
  <si>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</si>
  <si>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</si>
  <si>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</si>
  <si>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</si>
  <si>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</si>
  <si>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</si>
  <si>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</si>
  <si>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</si>
  <si>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</si>
  <si>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</si>
  <si>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</si>
  <si>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</si>
  <si>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</si>
  <si>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</si>
  <si>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</si>
  <si>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</si>
  <si>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</si>
  <si>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</si>
  <si>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</si>
  <si>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</si>
  <si>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</si>
  <si>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</si>
  <si>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</si>
  <si>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</si>
  <si>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</si>
  <si>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</si>
  <si>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</si>
  <si>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</si>
  <si>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</si>
  <si>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</si>
  <si>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</si>
  <si>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</si>
  <si>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</si>
  <si>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</si>
  <si>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</si>
  <si>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</si>
  <si>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</si>
  <si>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</si>
  <si>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</si>
  <si>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</si>
  <si>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</si>
  <si>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</si>
  <si>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</si>
  <si>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</si>
  <si>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</si>
  <si>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</si>
  <si>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</si>
  <si>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</si>
  <si>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</si>
  <si>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</si>
  <si>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</si>
  <si>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</si>
  <si>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</si>
  <si>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</si>
  <si>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</si>
  <si>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</si>
  <si>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</si>
  <si>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</si>
  <si>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</si>
  <si>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</si>
  <si>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</si>
  <si>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</si>
  <si>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</si>
  <si>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</si>
  <si>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</si>
  <si>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</si>
  <si>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</si>
  <si>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</si>
  <si>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</si>
  <si>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</si>
  <si>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</si>
  <si>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</si>
  <si>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</si>
  <si>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</si>
  <si>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</si>
  <si>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</si>
  <si>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</si>
  <si>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</si>
  <si>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</si>
  <si>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</si>
  <si>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</si>
  <si>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</si>
  <si>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</si>
  <si>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</si>
  <si>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</si>
  <si>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</si>
  <si>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</si>
  <si>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</si>
  <si>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</si>
  <si>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</si>
  <si>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</si>
  <si>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</si>
  <si>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</si>
  <si>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</si>
  <si>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</si>
  <si>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</si>
  <si>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</si>
  <si>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</si>
  <si>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</si>
  <si>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</si>
  <si>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</si>
  <si>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</si>
  <si>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</si>
  <si>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</si>
  <si>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</si>
  <si>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</si>
  <si>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</si>
  <si>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</si>
  <si>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</si>
  <si>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</si>
  <si>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</si>
  <si>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</si>
  <si>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</si>
  <si>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</si>
  <si>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</si>
  <si>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</si>
  <si>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</si>
  <si>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</si>
  <si>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</si>
  <si>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</si>
  <si>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</si>
  <si>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</si>
  <si>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</si>
  <si>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</si>
  <si>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</si>
  <si>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</si>
  <si>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</si>
  <si>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</si>
  <si>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</si>
  <si>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</si>
  <si>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</si>
  <si>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</si>
  <si>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</si>
  <si>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</si>
  <si>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</si>
  <si>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</si>
  <si>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</si>
  <si>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</si>
  <si>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</si>
  <si>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</si>
  <si>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</si>
  <si>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</si>
  <si>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</si>
  <si>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</si>
  <si>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</si>
  <si>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</si>
  <si>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</si>
  <si>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</si>
  <si>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</si>
  <si>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</si>
  <si>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</si>
  <si>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</si>
  <si>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</si>
  <si>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</si>
  <si>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</si>
  <si>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</si>
  <si>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</si>
  <si>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</si>
  <si>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</si>
  <si>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</si>
  <si>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</si>
  <si>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</si>
  <si>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</si>
  <si>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</si>
  <si>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</si>
  <si>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</si>
  <si>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</si>
  <si>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</si>
  <si>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</si>
  <si>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</si>
  <si>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</si>
  <si>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</si>
  <si>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</si>
  <si>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</si>
  <si>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</si>
  <si>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</si>
  <si>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</si>
  <si>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</si>
  <si>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</si>
  <si>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</si>
  <si>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</si>
  <si>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</si>
  <si>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</si>
  <si>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</si>
  <si>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</si>
  <si>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</si>
  <si>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</si>
  <si>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</si>
  <si>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</si>
  <si>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</si>
  <si>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</si>
  <si>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</si>
  <si>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</si>
  <si>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</si>
  <si>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</si>
  <si>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</si>
  <si>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</si>
  <si>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</si>
  <si>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</si>
  <si>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</si>
  <si>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</si>
  <si>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</si>
  <si>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</si>
  <si>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</si>
  <si>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</si>
  <si>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</si>
  <si>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</si>
  <si>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</si>
  <si>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</si>
  <si>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</si>
  <si>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</si>
  <si>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</si>
  <si>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</si>
  <si>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</si>
  <si>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</si>
  <si>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</si>
  <si>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</si>
  <si>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</si>
  <si>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</si>
  <si>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</si>
  <si>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</si>
  <si>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</si>
  <si>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</si>
  <si>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</si>
  <si>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</si>
  <si>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</si>
  <si>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</si>
  <si>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</si>
  <si>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</si>
  <si>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</si>
  <si>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</si>
  <si>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</si>
  <si>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</si>
  <si>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</si>
  <si>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</si>
  <si>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</si>
  <si>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</si>
  <si>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</si>
  <si>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</si>
  <si>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</si>
  <si>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</si>
  <si>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</si>
  <si>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</si>
  <si>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</si>
  <si>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</si>
  <si>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</si>
  <si>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</si>
  <si>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</si>
  <si>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</si>
  <si>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</si>
  <si>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</si>
  <si>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</si>
  <si>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</si>
  <si>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</si>
  <si>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</si>
  <si>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</si>
  <si>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</si>
  <si>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</si>
  <si>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</si>
  <si>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</si>
  <si>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</si>
  <si>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</si>
  <si>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</si>
  <si>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</si>
  <si>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</si>
  <si>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</si>
  <si>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</si>
  <si>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</si>
  <si>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</si>
  <si>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</si>
  <si>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</si>
  <si>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</si>
  <si>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</si>
  <si>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</si>
  <si>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</si>
  <si>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</si>
  <si>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</si>
  <si>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</si>
  <si>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</si>
  <si>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</si>
  <si>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</si>
  <si>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</si>
  <si>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</si>
  <si>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</si>
  <si>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</si>
  <si>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</si>
  <si>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</si>
  <si>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</si>
  <si>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</si>
  <si>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</si>
  <si>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</si>
  <si>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</si>
  <si>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</si>
  <si>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</si>
  <si>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</si>
  <si>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</si>
  <si>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</si>
  <si>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</si>
  <si>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</si>
  <si>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</si>
  <si>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</si>
  <si>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</si>
  <si>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</si>
  <si>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</si>
  <si>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</si>
  <si>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</si>
  <si>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</si>
  <si>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</si>
  <si>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</si>
  <si>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</si>
  <si>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</si>
  <si>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</si>
  <si>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</si>
  <si>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</si>
  <si>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</si>
  <si>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</si>
  <si>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</si>
  <si>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</si>
  <si>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</si>
  <si>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</si>
  <si>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</si>
  <si>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</si>
  <si>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</si>
  <si>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</si>
  <si>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</si>
  <si>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</si>
  <si>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</si>
  <si>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</si>
  <si>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</si>
  <si>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</si>
  <si>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</si>
  <si>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</si>
  <si>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</si>
  <si>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</si>
  <si>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</si>
  <si>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</si>
  <si>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</si>
  <si>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</si>
  <si>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</si>
  <si>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</si>
  <si>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</si>
  <si>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</si>
  <si>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</si>
  <si>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</si>
  <si>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</si>
  <si>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</si>
  <si>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</si>
  <si>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</si>
  <si>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</si>
  <si>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</si>
  <si>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</si>
  <si>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</si>
  <si>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</si>
  <si>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</si>
  <si>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</si>
  <si>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</si>
  <si>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</si>
  <si>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</si>
  <si>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</si>
  <si>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</si>
  <si>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</si>
  <si>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</si>
  <si>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</si>
  <si>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</si>
  <si>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</si>
  <si>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</si>
  <si>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</si>
  <si>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</si>
  <si>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</si>
  <si>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</si>
  <si>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</si>
  <si>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</si>
  <si>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</si>
  <si>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</si>
  <si>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</si>
  <si>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</si>
  <si>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</si>
  <si>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</si>
  <si>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</si>
  <si>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</si>
  <si>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</si>
  <si>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</si>
  <si>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</si>
  <si>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</si>
  <si>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</si>
  <si>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</si>
  <si>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</si>
  <si>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</si>
  <si>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</si>
  <si>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</si>
  <si>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</si>
  <si>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</si>
  <si>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</si>
  <si>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</si>
  <si>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</si>
  <si>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</si>
  <si>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</si>
  <si>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</si>
  <si>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</si>
  <si>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</si>
  <si>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</si>
  <si>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</si>
  <si>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</si>
  <si>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</si>
  <si>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</si>
  <si>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</si>
  <si>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</si>
  <si>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</si>
  <si>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</si>
  <si>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</si>
  <si>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</si>
  <si>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</si>
  <si>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</si>
  <si>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</si>
  <si>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</si>
  <si>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</si>
  <si>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</si>
  <si>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</si>
  <si>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</si>
  <si>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</si>
  <si>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</si>
  <si>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</si>
  <si>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</si>
  <si>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</si>
  <si>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</si>
  <si>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</si>
  <si>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</si>
  <si>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</si>
  <si>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</si>
  <si>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</si>
  <si>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</si>
  <si>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</si>
  <si>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</si>
  <si>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</si>
  <si>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</si>
  <si>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</si>
  <si>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</si>
  <si>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</si>
  <si>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</si>
  <si>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</si>
  <si>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</si>
  <si>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</si>
  <si>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</si>
  <si>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</si>
  <si>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</si>
  <si>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</si>
  <si>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</si>
  <si>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</si>
  <si>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</si>
  <si>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</si>
  <si>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</si>
  <si>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</si>
  <si>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</si>
  <si>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</si>
  <si>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</si>
  <si>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</si>
  <si>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</si>
  <si>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</si>
  <si>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</si>
  <si>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</si>
  <si>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</si>
  <si>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</si>
  <si>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</si>
  <si>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</si>
  <si>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</si>
  <si>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</si>
  <si>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</si>
  <si>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</si>
  <si>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</si>
  <si>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</si>
  <si>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</si>
  <si>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</si>
  <si>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</si>
  <si>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</si>
  <si>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</si>
  <si>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</si>
  <si>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</si>
  <si>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</si>
  <si>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</si>
  <si>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</si>
  <si>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</si>
  <si>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</si>
  <si>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</si>
  <si>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</si>
  <si>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</si>
  <si>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</si>
  <si>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</si>
  <si>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</si>
  <si>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</si>
  <si>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</si>
  <si>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</si>
  <si>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</si>
  <si>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</si>
  <si>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</si>
  <si>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</si>
  <si>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</si>
  <si>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</si>
  <si>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</si>
  <si>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</si>
  <si>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</si>
  <si>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</si>
  <si>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</si>
  <si>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</si>
  <si>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</si>
  <si>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</si>
  <si>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</si>
  <si>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</si>
  <si>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</si>
  <si>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</si>
  <si>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</si>
  <si>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</si>
  <si>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</si>
  <si>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</si>
  <si>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</si>
  <si>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</si>
  <si>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</si>
  <si>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</si>
  <si>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</si>
  <si>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</si>
  <si>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</si>
  <si>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</si>
  <si>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</si>
  <si>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</si>
  <si>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</si>
  <si>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</si>
  <si>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</si>
  <si>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</si>
  <si>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</si>
  <si>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</si>
  <si>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</si>
  <si>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</si>
  <si>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</si>
  <si>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</si>
  <si>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</si>
  <si>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</si>
  <si>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</si>
  <si>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</si>
  <si>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</si>
  <si>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</si>
  <si>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</si>
  <si>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</si>
  <si>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</si>
  <si>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</si>
  <si>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</si>
  <si>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</si>
  <si>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</si>
  <si>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</si>
  <si>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</si>
  <si>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</si>
  <si>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</si>
  <si>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</si>
  <si>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</si>
  <si>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</si>
  <si>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</si>
  <si>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</si>
  <si>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</si>
  <si>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</si>
  <si>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</si>
  <si>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</si>
  <si>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</si>
  <si>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</si>
  <si>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</si>
  <si>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</si>
  <si>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</si>
  <si>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</si>
  <si>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</si>
  <si>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</si>
  <si>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</si>
  <si>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</si>
  <si>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</si>
  <si>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</si>
  <si>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</si>
  <si>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</si>
  <si>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</si>
  <si>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</si>
  <si>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</si>
  <si>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</si>
  <si>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</si>
  <si>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</si>
  <si>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</si>
  <si>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</si>
  <si>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</si>
  <si>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</si>
  <si>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</si>
  <si>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</si>
  <si>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</si>
  <si>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</si>
  <si>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</si>
  <si>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</si>
  <si>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</si>
  <si>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</si>
  <si>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</si>
  <si>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</si>
  <si>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</si>
  <si>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</si>
  <si>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</si>
  <si>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</si>
  <si>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</si>
  <si>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</si>
  <si>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</si>
  <si>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</si>
  <si>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</si>
  <si>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</si>
  <si>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</si>
  <si>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</si>
  <si>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</si>
  <si>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</si>
  <si>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</si>
  <si>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</si>
  <si>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</si>
  <si>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</si>
  <si>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</si>
  <si>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</si>
  <si>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</si>
  <si>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</si>
  <si>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</si>
  <si>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</si>
  <si>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</si>
  <si>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</si>
  <si>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</si>
  <si>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</si>
  <si>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</si>
  <si>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</si>
  <si>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</si>
  <si>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</si>
  <si>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</si>
  <si>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</si>
  <si>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</si>
  <si>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</si>
  <si>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</si>
  <si>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</si>
  <si>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</si>
  <si>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</si>
  <si>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</si>
  <si>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</si>
  <si>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</si>
  <si>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</si>
  <si>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</si>
  <si>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</si>
  <si>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</si>
  <si>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</si>
  <si>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</si>
  <si>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</si>
  <si>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</si>
  <si>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</si>
  <si>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</si>
  <si>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</si>
  <si>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</si>
  <si>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</si>
  <si>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</si>
  <si>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</si>
  <si>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</si>
  <si>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</si>
  <si>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</si>
  <si>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</si>
  <si>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</si>
  <si>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</si>
  <si>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</si>
  <si>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</si>
  <si>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</si>
  <si>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</si>
  <si>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</si>
  <si>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</si>
  <si>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</si>
  <si>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</si>
  <si>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</si>
  <si>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</si>
  <si>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</si>
  <si>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</si>
  <si>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</si>
  <si>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</si>
  <si>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</si>
  <si>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</si>
  <si>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</si>
  <si>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</si>
  <si>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</si>
  <si>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</si>
  <si>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</si>
  <si>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</si>
  <si>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</si>
  <si>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</si>
  <si>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</si>
  <si>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</si>
  <si>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</si>
  <si>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</si>
  <si>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</si>
  <si>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</si>
  <si>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</si>
  <si>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</si>
  <si>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</si>
  <si>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</si>
  <si>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</si>
  <si>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</si>
  <si>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</si>
  <si>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</si>
  <si>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</si>
  <si>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</si>
  <si>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</si>
  <si>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</si>
  <si>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</si>
  <si>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</si>
  <si>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</si>
  <si>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</si>
  <si>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</si>
  <si>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</si>
  <si>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</si>
  <si>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</si>
  <si>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</si>
  <si>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</si>
  <si>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</si>
  <si>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</si>
  <si>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</si>
  <si>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</si>
  <si>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</si>
  <si>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</si>
  <si>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</si>
  <si>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</si>
  <si>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</si>
  <si>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</si>
  <si>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</si>
  <si>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</si>
  <si>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</si>
  <si>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</si>
  <si>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</si>
  <si>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</si>
  <si>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</si>
  <si>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</si>
  <si>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</si>
  <si>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</si>
  <si>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</si>
  <si>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</si>
  <si>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</si>
  <si>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</si>
  <si>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</si>
  <si>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</si>
  <si>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</si>
  <si>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</si>
  <si>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</si>
  <si>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</si>
  <si>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</si>
  <si>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</si>
  <si>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</si>
  <si>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</si>
  <si>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</si>
  <si>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</si>
  <si>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</si>
  <si>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</si>
  <si>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</si>
  <si>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</si>
  <si>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</si>
  <si>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</si>
  <si>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</si>
  <si>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</si>
  <si>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</si>
  <si>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</si>
  <si>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</si>
  <si>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</si>
  <si>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</si>
  <si>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</si>
  <si>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</si>
  <si>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</si>
  <si>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</si>
  <si>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</si>
  <si>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</si>
  <si>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</si>
  <si>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</si>
  <si>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</si>
  <si>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</si>
  <si>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</si>
  <si>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</si>
  <si>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</si>
  <si>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</si>
  <si>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</si>
  <si>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</si>
  <si>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</si>
  <si>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</si>
  <si>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</si>
  <si>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</si>
  <si>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</si>
  <si>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</si>
  <si>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</si>
  <si>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</si>
  <si>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</si>
  <si>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</si>
  <si>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</si>
  <si>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</si>
  <si>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</si>
  <si>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</si>
  <si>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</si>
  <si>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</si>
  <si>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</si>
  <si>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</si>
  <si>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</si>
  <si>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</si>
  <si>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</si>
  <si>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</si>
  <si>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</si>
  <si>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</si>
  <si>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</si>
  <si>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</si>
  <si>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</si>
  <si>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</si>
  <si>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</si>
  <si>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</si>
  <si>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</si>
  <si>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</si>
  <si>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</si>
  <si>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</si>
  <si>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</si>
  <si>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</si>
  <si>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</si>
  <si>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</si>
  <si>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</si>
  <si>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</si>
  <si>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</si>
  <si>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</si>
  <si>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</si>
  <si>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</si>
  <si>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</si>
  <si>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</si>
  <si>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</si>
  <si>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</si>
  <si>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</si>
  <si>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</si>
  <si>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</si>
  <si>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</si>
  <si>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</si>
  <si>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</si>
  <si>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</si>
  <si>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</si>
  <si>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</si>
  <si>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</si>
  <si>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</si>
  <si>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</si>
  <si>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</si>
  <si>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</si>
  <si>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</si>
  <si>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</si>
  <si>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</si>
  <si>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</si>
  <si>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</si>
  <si>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</si>
  <si>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</si>
  <si>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</si>
  <si>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</si>
  <si>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</si>
  <si>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</si>
  <si>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</si>
  <si>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</si>
  <si>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</si>
  <si>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</si>
  <si>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</si>
  <si>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</si>
  <si>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</si>
  <si>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</si>
  <si>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</si>
  <si>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</si>
  <si>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</si>
  <si>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</si>
  <si>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</si>
  <si>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</si>
  <si>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</si>
  <si>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</si>
  <si>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</si>
  <si>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</si>
  <si>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</si>
  <si>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</si>
  <si>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</si>
  <si>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</si>
  <si>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</si>
  <si>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</si>
  <si>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</si>
  <si>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</si>
  <si>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</si>
  <si>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</si>
  <si>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</si>
  <si>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</si>
  <si>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</si>
  <si>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</si>
  <si>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</si>
  <si>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</si>
  <si>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</si>
  <si>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</si>
  <si>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</si>
  <si>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</si>
  <si>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</si>
  <si>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</si>
  <si>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</si>
  <si>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</si>
  <si>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</si>
  <si>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</si>
  <si>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</si>
  <si>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</si>
  <si>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</si>
  <si>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</si>
  <si>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</si>
  <si>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</si>
  <si>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</si>
  <si>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</si>
  <si>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</si>
  <si>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</si>
  <si>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</si>
  <si>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</si>
  <si>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</si>
  <si>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</si>
  <si>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</si>
  <si>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</si>
  <si>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</si>
  <si>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</si>
  <si>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</si>
  <si>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</si>
  <si>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</si>
  <si>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</si>
  <si>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</si>
  <si>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</si>
  <si>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</si>
  <si>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</si>
  <si>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</si>
  <si>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</si>
  <si>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</si>
  <si>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</si>
  <si>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</si>
  <si>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</si>
  <si>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</si>
  <si>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</si>
  <si>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</si>
  <si>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</si>
  <si>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</si>
  <si>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</si>
  <si>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</si>
  <si>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</si>
  <si>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</si>
  <si>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</si>
  <si>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</si>
  <si>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</si>
  <si>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</si>
  <si>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</si>
  <si>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</si>
  <si>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</si>
  <si>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</si>
  <si>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</si>
  <si>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</si>
  <si>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</si>
  <si>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</si>
  <si>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</si>
  <si>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</si>
  <si>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</si>
  <si>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</si>
  <si>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</si>
  <si>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</si>
  <si>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</si>
  <si>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</si>
  <si>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</si>
  <si>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</si>
  <si>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</si>
  <si>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</si>
  <si>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</si>
  <si>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</si>
  <si>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</si>
  <si>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</si>
  <si>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</si>
  <si>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</si>
  <si>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</si>
  <si>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</si>
  <si>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</si>
  <si>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</si>
  <si>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</si>
  <si>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</si>
  <si>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</si>
  <si>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</si>
  <si>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</si>
  <si>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</si>
  <si>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</si>
  <si>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</si>
  <si>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</si>
  <si>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</si>
  <si>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</si>
  <si>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</si>
  <si>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</si>
  <si>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</si>
  <si>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</si>
  <si>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</si>
  <si>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</si>
  <si>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</si>
  <si>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</si>
  <si>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</si>
  <si>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</si>
  <si>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</si>
  <si>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</si>
  <si>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</si>
  <si>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</si>
  <si>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</si>
  <si>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</si>
  <si>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</si>
  <si>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</si>
  <si>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</si>
  <si>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</si>
  <si>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</si>
  <si>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</si>
  <si>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</si>
  <si>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</si>
  <si>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</si>
  <si>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</si>
  <si>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</si>
  <si>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</si>
  <si>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</si>
  <si>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</si>
  <si>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</si>
  <si>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</si>
  <si>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</si>
  <si>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</si>
  <si>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</si>
  <si>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</si>
  <si>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</si>
  <si>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</si>
  <si>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</si>
  <si>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</si>
  <si>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</si>
  <si>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</si>
  <si>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</si>
  <si>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</si>
  <si>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</si>
  <si>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</si>
  <si>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</si>
  <si>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</si>
  <si>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</si>
  <si>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</si>
  <si>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</si>
  <si>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</si>
  <si>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</si>
  <si>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</si>
  <si>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</si>
  <si>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</si>
  <si>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</si>
  <si>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</si>
  <si>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</si>
  <si>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</si>
  <si>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</si>
  <si>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</si>
  <si>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</si>
  <si>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</si>
  <si>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</si>
  <si>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</si>
  <si>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</si>
  <si>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</si>
  <si>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</si>
  <si>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</si>
  <si>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</si>
  <si>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</si>
  <si>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</si>
  <si>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</si>
  <si>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</si>
  <si>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</si>
  <si>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</si>
  <si>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</si>
  <si>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</si>
  <si>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</si>
  <si>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</si>
  <si>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</si>
  <si>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</si>
  <si>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</si>
  <si>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</si>
  <si>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</si>
  <si>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</si>
  <si>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</si>
  <si>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</si>
  <si>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</si>
  <si>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</si>
  <si>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</si>
  <si>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</si>
  <si>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</si>
  <si>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</si>
  <si>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</si>
  <si>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</si>
  <si>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</si>
  <si>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</si>
  <si>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</si>
  <si>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</si>
  <si>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</si>
  <si>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</si>
  <si>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</si>
  <si>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</si>
  <si>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</si>
  <si>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</si>
  <si>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</si>
  <si>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</si>
  <si>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</si>
  <si>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</si>
  <si>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</si>
  <si>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</si>
  <si>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</si>
  <si>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</si>
  <si>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</si>
  <si>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</si>
  <si>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</si>
  <si>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</si>
  <si>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</si>
  <si>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</si>
  <si>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</si>
  <si>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</si>
  <si>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</si>
  <si>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</si>
  <si>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</si>
  <si>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</si>
  <si>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</si>
  <si>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</si>
  <si>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</si>
  <si>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</si>
  <si>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</si>
  <si>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</si>
  <si>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</si>
  <si>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</si>
  <si>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</si>
  <si>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</si>
  <si>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</si>
  <si>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</si>
  <si>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</si>
  <si>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</si>
  <si>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</si>
  <si>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</si>
  <si>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</si>
  <si>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</si>
  <si>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</si>
  <si>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</si>
  <si>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</si>
  <si>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</si>
  <si>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</si>
  <si>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</si>
  <si>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</si>
  <si>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</si>
  <si>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</si>
  <si>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</si>
  <si>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</si>
  <si>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</si>
  <si>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</si>
  <si>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</si>
  <si>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</si>
  <si>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</si>
  <si>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</si>
  <si>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</si>
  <si>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</si>
  <si>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</si>
  <si>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</si>
  <si>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</si>
  <si>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</si>
  <si>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</si>
  <si>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</si>
  <si>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</si>
  <si>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</si>
  <si>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</si>
  <si>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</si>
  <si>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</si>
  <si>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</si>
  <si>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</si>
  <si>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</si>
  <si>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</si>
  <si>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</si>
  <si>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</si>
  <si>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</si>
  <si>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</si>
  <si>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</si>
  <si>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</si>
  <si>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</si>
  <si>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</si>
  <si>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</si>
  <si>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</si>
  <si>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</si>
  <si>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</si>
  <si>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</si>
  <si>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</si>
  <si>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</si>
  <si>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</si>
  <si>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</si>
  <si>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</si>
  <si>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</si>
  <si>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</si>
  <si>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</si>
  <si>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</si>
  <si>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</si>
  <si>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</si>
  <si>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</si>
  <si>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</si>
  <si>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</si>
  <si>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</si>
  <si>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</si>
  <si>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</si>
  <si>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</si>
  <si>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</si>
  <si>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</si>
  <si>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</si>
  <si>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</si>
  <si>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</si>
  <si>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</si>
  <si>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</si>
  <si>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</si>
  <si>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</si>
  <si>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</si>
  <si>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</si>
  <si>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</si>
  <si>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</si>
  <si>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</si>
  <si>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</si>
  <si>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</si>
  <si>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</si>
  <si>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</si>
  <si>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</si>
  <si>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</si>
  <si>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</si>
  <si>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</si>
  <si>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</si>
  <si>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</si>
  <si>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</si>
  <si>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</si>
  <si>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</si>
  <si>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</si>
  <si>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</si>
  <si>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</si>
  <si>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</si>
  <si>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</si>
  <si>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</si>
  <si>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</si>
  <si>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</si>
  <si>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</si>
  <si>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</si>
  <si>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</si>
  <si>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</si>
  <si>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</si>
  <si>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</si>
  <si>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</si>
  <si>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</si>
  <si>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</si>
  <si>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</si>
  <si>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</si>
  <si>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</si>
  <si>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</si>
  <si>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</si>
  <si>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</si>
  <si>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</si>
  <si>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</si>
  <si>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</si>
  <si>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</si>
  <si>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</si>
  <si>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</si>
  <si>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</si>
  <si>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</si>
  <si>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</si>
  <si>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</si>
  <si>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</si>
  <si>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</si>
  <si>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</si>
  <si>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</si>
  <si>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</si>
  <si>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</si>
  <si>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</si>
  <si>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</si>
  <si>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</si>
  <si>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</si>
  <si>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</si>
  <si>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</si>
  <si>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</si>
  <si>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</si>
  <si>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</si>
  <si>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</si>
  <si>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</si>
  <si>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</si>
  <si>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</si>
  <si>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</si>
  <si>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</si>
  <si>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</si>
  <si>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</si>
  <si>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</si>
  <si>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</si>
  <si>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</si>
  <si>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</si>
  <si>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</si>
  <si>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</si>
  <si>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</si>
  <si>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</si>
  <si>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</si>
  <si>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</si>
  <si>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</si>
  <si>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</si>
  <si>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</si>
  <si>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</si>
  <si>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</si>
  <si>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</si>
  <si>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</si>
  <si>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</si>
  <si>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</si>
  <si>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</si>
  <si>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</si>
  <si>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</si>
  <si>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</si>
  <si>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</si>
  <si>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</si>
  <si>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</si>
  <si>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</si>
  <si>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</si>
  <si>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</si>
  <si>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</si>
  <si>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</si>
  <si>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</si>
  <si>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</si>
  <si>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</si>
  <si>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</si>
  <si>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</si>
  <si>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</si>
  <si>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</si>
  <si>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</si>
  <si>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</si>
  <si>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</si>
  <si>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</si>
  <si>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</si>
  <si>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</si>
  <si>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</si>
  <si>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</si>
  <si>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</si>
  <si>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</si>
  <si>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</si>
  <si>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</si>
  <si>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</si>
  <si>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</si>
  <si>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</si>
  <si>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</si>
  <si>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</si>
  <si>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</si>
  <si>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</si>
  <si>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</si>
  <si>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</si>
  <si>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</si>
  <si>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</si>
  <si>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</si>
  <si>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</si>
  <si>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</si>
  <si>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</si>
  <si>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</si>
  <si>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</si>
  <si>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</si>
  <si>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</si>
  <si>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</si>
  <si>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</si>
  <si>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</si>
  <si>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</si>
  <si>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</si>
  <si>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</si>
  <si>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</si>
  <si>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</si>
  <si>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</si>
  <si>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</si>
  <si>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</si>
  <si>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</si>
  <si>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</si>
  <si>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</si>
  <si>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</si>
  <si>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</si>
  <si>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</si>
  <si>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</si>
  <si>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</si>
  <si>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</si>
  <si>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</si>
  <si>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</si>
  <si>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</si>
  <si>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</si>
  <si>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</si>
  <si>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</si>
  <si>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</si>
  <si>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</si>
  <si>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</si>
  <si>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</si>
  <si>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</si>
  <si>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</si>
  <si>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</si>
  <si>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</si>
  <si>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</si>
  <si>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</si>
  <si>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</si>
  <si>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</si>
  <si>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</si>
  <si>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</si>
  <si>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</si>
  <si>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</si>
  <si>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</si>
  <si>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</si>
  <si>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</si>
  <si>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</si>
  <si>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</si>
  <si>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</si>
  <si>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</si>
  <si>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</si>
  <si>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</si>
  <si>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</si>
  <si>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</si>
  <si>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</si>
  <si>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</si>
  <si>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</si>
  <si>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</si>
  <si>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</si>
  <si>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</si>
  <si>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</si>
  <si>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</si>
  <si>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</si>
  <si>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</si>
  <si>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</si>
  <si>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</si>
  <si>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</si>
  <si>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</si>
  <si>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</si>
  <si>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</si>
  <si>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</si>
  <si>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</si>
  <si>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</si>
  <si>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</si>
  <si>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</si>
  <si>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</si>
  <si>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</si>
  <si>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</si>
  <si>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</si>
  <si>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</si>
  <si>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</si>
  <si>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</si>
  <si>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</si>
  <si>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</si>
  <si>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</si>
  <si>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</si>
  <si>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</si>
  <si>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</si>
  <si>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</si>
  <si>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</si>
  <si>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</si>
  <si>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</si>
  <si>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</si>
  <si>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</si>
  <si>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</si>
  <si>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</si>
  <si>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</si>
  <si>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</si>
  <si>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</si>
  <si>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</si>
  <si>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</si>
  <si>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</si>
  <si>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</si>
  <si>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</si>
  <si>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</si>
  <si>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</si>
  <si>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</si>
  <si>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</si>
  <si>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</si>
  <si>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</si>
  <si>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</si>
  <si>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</si>
  <si>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</si>
  <si>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</si>
  <si>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</si>
  <si>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</si>
  <si>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</si>
  <si>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</si>
  <si>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</si>
  <si>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</si>
  <si>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</si>
  <si>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</si>
  <si>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</si>
  <si>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</si>
  <si>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</si>
  <si>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</si>
  <si>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</si>
  <si>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</si>
  <si>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</si>
  <si>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</si>
  <si>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</si>
  <si>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</si>
  <si>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</si>
  <si>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</si>
  <si>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</si>
  <si>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</si>
  <si>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</si>
  <si>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</si>
  <si>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</si>
  <si>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</si>
  <si>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</si>
  <si>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</si>
  <si>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</si>
  <si>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</si>
  <si>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</si>
  <si>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</si>
  <si>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</si>
  <si>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</si>
  <si>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</si>
  <si>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</si>
  <si>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</si>
  <si>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</si>
  <si>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</si>
  <si>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</si>
  <si>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</si>
  <si>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</si>
  <si>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</si>
  <si>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</si>
  <si>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</si>
  <si>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</si>
  <si>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</si>
  <si>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</si>
  <si>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</si>
  <si>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</si>
  <si>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</si>
  <si>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</si>
  <si>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</si>
  <si>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</si>
  <si>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</si>
  <si>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</si>
  <si>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</si>
  <si>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</si>
  <si>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</si>
  <si>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</si>
  <si>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</si>
  <si>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</si>
  <si>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</si>
  <si>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</si>
  <si>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</si>
  <si>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</si>
  <si>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</si>
  <si>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</si>
  <si>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</si>
  <si>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</si>
  <si>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</si>
  <si>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</si>
  <si>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</si>
  <si>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</si>
  <si>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</si>
  <si>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</si>
  <si>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</si>
  <si>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</si>
  <si>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</si>
  <si>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</si>
  <si>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</si>
  <si>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</si>
  <si>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</si>
  <si>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</si>
  <si>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</si>
  <si>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</si>
  <si>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</si>
  <si>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</si>
  <si>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</si>
  <si>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</si>
  <si>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</si>
  <si>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</si>
  <si>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</si>
  <si>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</si>
  <si>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</si>
  <si>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</si>
  <si>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</si>
  <si>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</si>
  <si>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</si>
  <si>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</si>
  <si>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</si>
  <si>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</si>
  <si>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</si>
  <si>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</si>
  <si>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</si>
  <si>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</si>
  <si>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</si>
  <si>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</si>
  <si>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</si>
  <si>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</si>
  <si>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</si>
  <si>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</si>
  <si>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</si>
  <si>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</si>
  <si>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</si>
  <si>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</si>
  <si>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</si>
  <si>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</si>
  <si>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</si>
  <si>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</si>
  <si>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</si>
  <si>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</si>
  <si>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</si>
  <si>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</si>
  <si>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</si>
  <si>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</si>
  <si>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</si>
  <si>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</si>
  <si>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</si>
  <si>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</si>
  <si>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</si>
  <si>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</si>
  <si>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</si>
  <si>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</si>
  <si>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</si>
  <si>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</si>
  <si>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</si>
  <si>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</si>
  <si>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</si>
  <si>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</si>
  <si>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</si>
  <si>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</si>
  <si>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</si>
  <si>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</si>
  <si>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</si>
  <si>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</si>
  <si>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</si>
  <si>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</si>
  <si>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</si>
  <si>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</si>
  <si>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</si>
  <si>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</si>
  <si>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</si>
  <si>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</si>
  <si>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</si>
  <si>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</si>
  <si>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</si>
  <si>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</si>
  <si>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</si>
  <si>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</si>
  <si>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</si>
  <si>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</si>
  <si>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</si>
  <si>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</si>
  <si>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</si>
  <si>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</si>
  <si>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</si>
  <si>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</si>
  <si>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</si>
  <si>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</si>
  <si>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</si>
  <si>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</si>
  <si>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</si>
  <si>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</si>
  <si>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</si>
  <si>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</si>
  <si>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</si>
  <si>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</si>
  <si>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</si>
  <si>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</si>
  <si>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</si>
  <si>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</si>
  <si>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</si>
  <si>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</si>
  <si>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</si>
  <si>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</si>
  <si>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</si>
  <si>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</si>
  <si>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</si>
  <si>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</si>
  <si>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</si>
  <si>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</si>
  <si>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</si>
  <si>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</si>
  <si>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</si>
  <si>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</si>
  <si>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</si>
  <si>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</si>
  <si>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</si>
  <si>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</si>
  <si>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</si>
  <si>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</si>
  <si>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</si>
  <si>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</si>
  <si>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</si>
  <si>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</si>
  <si>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</si>
  <si>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</si>
  <si>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</si>
  <si>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</si>
  <si>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</si>
  <si>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</si>
  <si>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</si>
  <si>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</si>
  <si>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</si>
  <si>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</si>
  <si>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</si>
  <si>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</si>
  <si>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</si>
  <si>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</si>
  <si>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</si>
  <si>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</si>
  <si>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</si>
  <si>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</si>
  <si>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</si>
  <si>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</si>
  <si>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</si>
  <si>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</si>
  <si>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</si>
  <si>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</si>
  <si>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</si>
  <si>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</si>
  <si>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</si>
  <si>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</si>
  <si>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</si>
  <si>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</si>
  <si>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</si>
  <si>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</si>
  <si>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</si>
  <si>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</si>
  <si>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</si>
  <si>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</si>
  <si>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</si>
  <si>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</si>
  <si>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</si>
  <si>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</si>
  <si>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</si>
  <si>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</si>
  <si>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</si>
  <si>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</si>
  <si>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</si>
  <si>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</si>
  <si>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</si>
  <si>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</si>
  <si>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</si>
  <si>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</si>
  <si>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</si>
  <si>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</si>
  <si>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</si>
  <si>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</si>
  <si>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</si>
  <si>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</si>
  <si>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</si>
  <si>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</si>
  <si>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</si>
  <si>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</si>
  <si>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</si>
  <si>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</si>
  <si>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</si>
  <si>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</si>
  <si>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</si>
  <si>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</si>
  <si>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</si>
  <si>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</si>
  <si>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</si>
  <si>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</si>
  <si>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</si>
  <si>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</si>
  <si>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</si>
  <si>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</si>
  <si>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</si>
  <si>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</si>
  <si>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</si>
  <si>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</si>
  <si>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</si>
  <si>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</si>
  <si>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</si>
  <si>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</si>
  <si>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</si>
  <si>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</si>
  <si>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</si>
  <si>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</si>
  <si>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</si>
  <si>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</si>
  <si>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</si>
  <si>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</si>
  <si>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</si>
  <si>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</si>
  <si>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</si>
  <si>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</si>
  <si>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</si>
  <si>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</si>
  <si>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</si>
  <si>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</si>
  <si>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</si>
  <si>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</si>
  <si>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</si>
  <si>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</si>
  <si>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</si>
  <si>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</si>
  <si>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</si>
  <si>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</si>
  <si>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</si>
  <si>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</si>
  <si>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</si>
  <si>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</si>
  <si>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</si>
  <si>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</si>
  <si>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</si>
  <si>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</si>
  <si>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</si>
  <si>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</si>
  <si>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</si>
  <si>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</si>
  <si>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</si>
  <si>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</si>
  <si>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</si>
  <si>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</si>
  <si>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</si>
  <si>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</si>
  <si>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</si>
  <si>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</si>
  <si>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</si>
  <si>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</si>
  <si>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</si>
  <si>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</si>
  <si>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</si>
  <si>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</si>
  <si>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</si>
  <si>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</si>
  <si>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</si>
  <si>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</si>
  <si>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</si>
  <si>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</si>
  <si>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</si>
  <si>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</si>
  <si>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</si>
  <si>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</si>
  <si>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</si>
  <si>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</si>
  <si>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</si>
  <si>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</si>
  <si>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</si>
  <si>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</si>
  <si>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</si>
  <si>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</si>
  <si>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</si>
  <si>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</si>
  <si>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</si>
  <si>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</si>
  <si>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</si>
  <si>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</si>
  <si>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</si>
  <si>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</si>
  <si>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</si>
  <si>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</si>
  <si>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</si>
  <si>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</si>
  <si>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</si>
  <si>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</si>
  <si>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</si>
  <si>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</si>
  <si>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</si>
  <si>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</si>
  <si>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</si>
  <si>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</si>
  <si>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</si>
  <si>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</si>
  <si>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</si>
  <si>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</si>
  <si>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</si>
  <si>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</si>
  <si>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</si>
  <si>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</si>
  <si>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</si>
  <si>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</si>
  <si>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</si>
  <si>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</si>
  <si>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</si>
  <si>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</si>
  <si>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</si>
  <si>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</si>
  <si>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</si>
  <si>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</si>
  <si>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</si>
  <si>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</si>
  <si>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</si>
  <si>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</si>
  <si>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</si>
  <si>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</si>
  <si>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</si>
  <si>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</si>
  <si>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</si>
  <si>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</si>
  <si>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</si>
  <si>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</si>
  <si>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</si>
  <si>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</si>
  <si>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</si>
  <si>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</si>
  <si>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</si>
  <si>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</si>
  <si>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</si>
  <si>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</si>
  <si>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</si>
  <si>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</si>
  <si>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</si>
  <si>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</si>
  <si>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</si>
  <si>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</si>
  <si>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</si>
  <si>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</si>
  <si>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</si>
  <si>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</si>
  <si>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</si>
  <si>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</si>
  <si>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</si>
  <si>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</si>
  <si>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</si>
  <si>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</si>
  <si>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</si>
  <si>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</si>
  <si>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</si>
  <si>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</si>
  <si>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</si>
  <si>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</si>
  <si>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</si>
  <si>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</si>
  <si>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</si>
  <si>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</si>
  <si>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</si>
  <si>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</si>
  <si>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</si>
  <si>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</si>
  <si>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</si>
  <si>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</si>
  <si>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</si>
  <si>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</si>
  <si>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</si>
  <si>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</si>
  <si>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</si>
  <si>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</si>
  <si>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</si>
  <si>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</si>
  <si>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</si>
  <si>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</si>
  <si>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</si>
  <si>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</si>
  <si>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</si>
  <si>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</si>
  <si>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</si>
  <si>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</si>
  <si>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</si>
  <si>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</si>
  <si>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</si>
  <si>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</si>
  <si>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</si>
  <si>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</si>
  <si>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</si>
  <si>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</si>
  <si>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</si>
  <si>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</si>
  <si>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</si>
  <si>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</si>
  <si>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</si>
  <si>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</si>
  <si>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</si>
  <si>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</si>
  <si>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</si>
  <si>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</si>
  <si>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</si>
  <si>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</si>
  <si>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</si>
  <si>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</si>
  <si>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</si>
  <si>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</si>
  <si>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</si>
  <si>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</si>
  <si>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</si>
  <si>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</si>
  <si>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</si>
  <si>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</si>
  <si>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</si>
  <si>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</si>
  <si>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</si>
  <si>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</si>
  <si>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</si>
  <si>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</si>
  <si>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</si>
  <si>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</si>
  <si>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</si>
  <si>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</si>
  <si>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</si>
  <si>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</si>
  <si>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</si>
  <si>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</si>
  <si>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</si>
  <si>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</si>
  <si>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</si>
  <si>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</si>
  <si>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</si>
  <si>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</si>
  <si>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</si>
  <si>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</si>
  <si>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</si>
  <si>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</si>
  <si>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</si>
  <si>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</si>
  <si>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</si>
  <si>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</si>
  <si>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</si>
  <si>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</si>
  <si>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</si>
  <si>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</si>
  <si>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</si>
  <si>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</si>
  <si>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</si>
  <si>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</si>
  <si>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</si>
  <si>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</si>
  <si>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</si>
  <si>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</si>
  <si>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</si>
  <si>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</si>
  <si>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</si>
  <si>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</si>
  <si>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</si>
  <si>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</si>
  <si>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</si>
  <si>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</si>
  <si>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</si>
  <si>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</si>
  <si>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</si>
  <si>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</si>
  <si>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</si>
  <si>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</si>
  <si>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</si>
  <si>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</si>
  <si>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</si>
  <si>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</si>
  <si>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</si>
  <si>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</si>
  <si>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</si>
  <si>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</si>
  <si>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</si>
  <si>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</si>
  <si>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</si>
  <si>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</si>
  <si>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</si>
  <si>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</si>
  <si>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</si>
  <si>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</si>
  <si>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</si>
  <si>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</si>
  <si>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</si>
  <si>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</si>
  <si>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</si>
  <si>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</si>
  <si>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</si>
  <si>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</si>
  <si>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</si>
  <si>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</si>
  <si>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</si>
  <si>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</si>
  <si>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</si>
  <si>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</si>
  <si>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</si>
  <si>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</si>
  <si>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</si>
  <si>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</si>
  <si>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</si>
  <si>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</si>
  <si>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</si>
  <si>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</si>
  <si>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</si>
  <si>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</si>
  <si>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</si>
  <si>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</si>
  <si>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</si>
  <si>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</si>
  <si>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</si>
  <si>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</si>
  <si>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</si>
  <si>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</si>
  <si>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</si>
  <si>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</si>
  <si>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</si>
  <si>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</si>
  <si>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</si>
  <si>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</si>
  <si>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</si>
  <si>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</si>
  <si>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</si>
  <si>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</si>
  <si>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</si>
  <si>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</si>
  <si>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</si>
  <si>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</si>
  <si>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</si>
  <si>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</si>
  <si>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</si>
  <si>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</si>
  <si>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</si>
  <si>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</si>
  <si>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</si>
  <si>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</si>
  <si>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</si>
  <si>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</si>
  <si>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</si>
  <si>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</si>
  <si>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</si>
  <si>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</si>
  <si>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</si>
  <si>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</si>
  <si>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</si>
  <si>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</si>
  <si>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</si>
  <si>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</si>
  <si>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</si>
  <si>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</si>
  <si>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</si>
  <si>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</si>
  <si>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</si>
  <si>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</si>
  <si>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</si>
  <si>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</si>
  <si>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</si>
  <si>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</si>
  <si>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</si>
  <si>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</si>
  <si>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</si>
  <si>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</si>
  <si>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</si>
  <si>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</si>
  <si>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</si>
  <si>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</si>
  <si>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</si>
  <si>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</si>
  <si>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</si>
  <si>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</si>
  <si>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</si>
  <si>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</si>
  <si>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</si>
  <si>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</si>
  <si>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</si>
  <si>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</si>
  <si>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</si>
  <si>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</si>
  <si>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</si>
  <si>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</si>
  <si>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</si>
  <si>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</si>
  <si>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</si>
  <si>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</si>
  <si>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</si>
  <si>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</si>
  <si>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</si>
  <si>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</si>
  <si>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</si>
  <si>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</si>
  <si>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</si>
  <si>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</si>
  <si>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</si>
  <si>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</si>
  <si>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</si>
  <si>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</si>
  <si>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</si>
  <si>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</si>
  <si>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</si>
  <si>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</si>
  <si>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</si>
  <si>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</si>
  <si>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</si>
  <si>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</si>
  <si>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</si>
  <si>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</si>
  <si>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</si>
  <si>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</si>
  <si>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</si>
  <si>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</si>
  <si>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</si>
  <si>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</si>
  <si>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</si>
  <si>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</si>
  <si>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</si>
  <si>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</si>
  <si>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</si>
  <si>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</si>
  <si>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</si>
  <si>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</si>
  <si>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</si>
  <si>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</si>
  <si>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</si>
  <si>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</si>
  <si>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</si>
  <si>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</si>
  <si>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</si>
  <si>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</si>
  <si>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</si>
  <si>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</si>
  <si>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</si>
  <si>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</si>
  <si>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</si>
  <si>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</si>
  <si>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</si>
  <si>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</si>
  <si>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</si>
  <si>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</si>
  <si>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</si>
  <si>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</si>
  <si>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</si>
  <si>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</si>
  <si>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</si>
  <si>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</si>
  <si>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</si>
  <si>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</si>
  <si>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</si>
  <si>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</si>
  <si>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</si>
  <si>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</si>
  <si>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</si>
  <si>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</si>
  <si>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</si>
  <si>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</si>
  <si>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</si>
  <si>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</si>
  <si>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</si>
  <si>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</si>
  <si>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</si>
  <si>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</si>
  <si>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</si>
  <si>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</si>
  <si>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</si>
  <si>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</si>
  <si>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</si>
  <si>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</si>
  <si>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</si>
  <si>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</si>
  <si>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</si>
  <si>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</si>
  <si>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</si>
  <si>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</si>
  <si>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</si>
  <si>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</si>
  <si>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</si>
  <si>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</si>
  <si>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</si>
  <si>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</si>
  <si>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</si>
  <si>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</si>
  <si>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</si>
  <si>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</si>
  <si>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</si>
  <si>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</si>
  <si>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</si>
  <si>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</si>
  <si>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</si>
  <si>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</si>
  <si>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</si>
  <si>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</si>
  <si>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</si>
  <si>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</si>
  <si>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</si>
  <si>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</si>
  <si>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</si>
  <si>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</si>
  <si>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</si>
  <si>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</si>
  <si>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</si>
  <si>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</si>
  <si>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</si>
  <si>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</si>
  <si>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</si>
  <si>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</si>
  <si>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</si>
  <si>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</si>
  <si>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</si>
  <si>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</si>
  <si>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</si>
  <si>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</si>
  <si>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</si>
  <si>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</si>
  <si>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</si>
  <si>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</si>
  <si>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</si>
  <si>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</si>
  <si>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</si>
  <si>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</si>
  <si>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</si>
  <si>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</si>
  <si>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</si>
  <si>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</si>
  <si>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</si>
  <si>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</si>
  <si>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</si>
  <si>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</si>
  <si>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</si>
  <si>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</si>
  <si>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</si>
  <si>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</si>
  <si>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</si>
  <si>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</si>
  <si>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</si>
  <si>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</si>
  <si>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</si>
  <si>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</si>
  <si>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</si>
  <si>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</si>
  <si>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</si>
  <si>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</si>
  <si>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</si>
  <si>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</si>
  <si>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</si>
  <si>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</si>
  <si>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</si>
  <si>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</si>
  <si>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</si>
  <si>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</si>
  <si>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</si>
  <si>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</si>
  <si>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</si>
  <si>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</si>
  <si>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</si>
  <si>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</si>
  <si>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</si>
  <si>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</si>
  <si>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</si>
  <si>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</si>
  <si>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</si>
  <si>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</si>
  <si>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</si>
  <si>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</si>
  <si>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</si>
  <si>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</si>
  <si>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</si>
  <si>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</si>
  <si>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</si>
  <si>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</si>
  <si>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</si>
  <si>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</si>
  <si>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</si>
  <si>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</si>
  <si>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</si>
  <si>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</si>
  <si>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</si>
  <si>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</si>
  <si>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</si>
  <si>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</si>
  <si>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</si>
  <si>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</si>
  <si>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</si>
  <si>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</si>
  <si>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</si>
  <si>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</si>
  <si>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</si>
  <si>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</si>
  <si>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</si>
  <si>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</si>
  <si>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</si>
  <si>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</si>
  <si>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</si>
  <si>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</si>
  <si>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</si>
  <si>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</si>
  <si>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</si>
  <si>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</si>
  <si>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</si>
  <si>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</si>
  <si>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</si>
  <si>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</si>
  <si>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</si>
  <si>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</si>
  <si>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</si>
  <si>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</si>
  <si>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</si>
  <si>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</si>
  <si>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</si>
  <si>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</si>
  <si>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</si>
  <si>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</si>
  <si>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</si>
  <si>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</si>
  <si>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</si>
  <si>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</si>
  <si>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</si>
  <si>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</si>
  <si>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</si>
  <si>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</si>
  <si>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</si>
  <si>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</si>
  <si>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</si>
  <si>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</si>
  <si>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</si>
  <si>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</si>
  <si>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</si>
  <si>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</si>
  <si>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</si>
  <si>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</si>
  <si>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</si>
  <si>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</si>
  <si>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</si>
  <si>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</si>
  <si>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</si>
  <si>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</si>
  <si>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</si>
  <si>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</si>
  <si>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</si>
  <si>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</si>
  <si>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</si>
  <si>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</si>
  <si>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</si>
  <si>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</si>
  <si>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</si>
  <si>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</si>
  <si>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</si>
  <si>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</si>
  <si>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</si>
  <si>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</si>
  <si>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</si>
  <si>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</si>
  <si>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</si>
  <si>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</si>
  <si>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</si>
  <si>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</si>
  <si>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</si>
  <si>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</si>
  <si>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</si>
  <si>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</si>
  <si>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</si>
  <si>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</si>
  <si>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</si>
  <si>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</si>
  <si>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</si>
  <si>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</si>
  <si>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</si>
  <si>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</si>
  <si>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</si>
  <si>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</si>
  <si>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</si>
  <si>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</si>
  <si>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</si>
  <si>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</si>
  <si>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</si>
  <si>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</si>
  <si>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</si>
  <si>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</si>
  <si>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</si>
  <si>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</si>
  <si>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</si>
  <si>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</si>
  <si>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</si>
  <si>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</si>
  <si>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</si>
  <si>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</si>
  <si>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</si>
  <si>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</si>
  <si>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</si>
  <si>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</si>
  <si>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</si>
  <si>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</si>
  <si>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</si>
  <si>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</si>
  <si>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</si>
  <si>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</si>
  <si>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</si>
  <si>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</si>
  <si>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</si>
  <si>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</si>
  <si>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</si>
  <si>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</si>
  <si>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</si>
  <si>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</si>
  <si>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</si>
  <si>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</si>
  <si>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</si>
  <si>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</si>
  <si>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</si>
  <si>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</si>
  <si>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</si>
  <si>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</si>
  <si>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</si>
  <si>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</si>
  <si>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</si>
  <si>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</si>
  <si>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</si>
  <si>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</si>
  <si>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</si>
  <si>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</si>
  <si>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</si>
  <si>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</si>
  <si>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</si>
  <si>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</si>
  <si>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</si>
  <si>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</si>
  <si>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</si>
  <si>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</si>
  <si>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</si>
  <si>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</si>
  <si>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</si>
  <si>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</si>
  <si>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</si>
  <si>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</si>
  <si>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</si>
  <si>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</si>
  <si>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</si>
  <si>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</si>
  <si>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</si>
  <si>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</si>
  <si>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</si>
  <si>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</si>
  <si>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</si>
  <si>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</si>
  <si>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</si>
  <si>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</si>
  <si>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</si>
  <si>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</si>
  <si>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</si>
  <si>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</si>
  <si>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</si>
  <si>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</si>
  <si>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</si>
  <si>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</si>
  <si>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</si>
  <si>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</si>
  <si>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</si>
  <si>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</si>
  <si>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</si>
  <si>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</si>
  <si>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</si>
  <si>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</si>
  <si>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</si>
  <si>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</si>
  <si>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</si>
  <si>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</si>
  <si>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</si>
  <si>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</si>
  <si>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</si>
  <si>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</si>
  <si>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</si>
  <si>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</si>
  <si>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</si>
  <si>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</si>
  <si>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</si>
  <si>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</si>
  <si>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</si>
  <si>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</si>
  <si>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</si>
  <si>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</si>
  <si>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</si>
  <si>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</si>
  <si>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</si>
  <si>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</si>
  <si>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</si>
  <si>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</si>
  <si>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</si>
  <si>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</si>
  <si>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</si>
  <si>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</si>
  <si>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</si>
  <si>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</si>
  <si>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</si>
  <si>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</si>
  <si>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</si>
  <si>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</si>
  <si>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</si>
  <si>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</si>
  <si>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</si>
  <si>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</si>
  <si>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</si>
  <si>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</si>
  <si>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</si>
  <si>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</si>
  <si>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</si>
  <si>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</si>
  <si>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</si>
  <si>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</si>
  <si>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</si>
  <si>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</si>
  <si>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</si>
  <si>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</si>
  <si>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</si>
  <si>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</si>
  <si>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</si>
  <si>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</si>
  <si>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</si>
  <si>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</si>
  <si>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</si>
  <si>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</si>
  <si>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</si>
  <si>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</si>
  <si>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</si>
  <si>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</si>
  <si>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</si>
  <si>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</si>
  <si>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</si>
  <si>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</si>
  <si>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</si>
  <si>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</si>
  <si>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</si>
  <si>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</si>
  <si>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</si>
  <si>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</si>
  <si>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</si>
  <si>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</si>
  <si>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</si>
  <si>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</si>
  <si>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</si>
  <si>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</si>
  <si>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</si>
  <si>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</si>
  <si>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</si>
  <si>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</si>
  <si>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</si>
  <si>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</si>
  <si>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</si>
  <si>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</si>
  <si>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</si>
  <si>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</si>
  <si>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</si>
  <si>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</si>
  <si>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</si>
  <si>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</si>
  <si>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</si>
  <si>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</si>
  <si>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</si>
  <si>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</si>
  <si>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</si>
  <si>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</si>
  <si>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</si>
  <si>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</si>
  <si>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</si>
  <si>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</si>
  <si>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</si>
  <si>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</si>
  <si>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</si>
  <si>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</si>
  <si>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</si>
  <si>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</si>
  <si>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</si>
  <si>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</si>
  <si>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</si>
  <si>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</si>
  <si>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</si>
  <si>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</si>
  <si>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</si>
  <si>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</si>
  <si>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</si>
  <si>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</si>
  <si>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</si>
  <si>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</si>
  <si>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</si>
  <si>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</si>
  <si>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</si>
  <si>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</si>
  <si>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</si>
  <si>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</si>
  <si>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</si>
  <si>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</si>
  <si>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</si>
  <si>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</si>
  <si>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</si>
  <si>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</si>
  <si>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</si>
  <si>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</si>
  <si>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</si>
  <si>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</si>
  <si>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</si>
  <si>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</si>
  <si>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</si>
  <si>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</si>
  <si>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</si>
  <si>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</si>
  <si>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</si>
  <si>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</si>
  <si>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</si>
  <si>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</si>
  <si>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</si>
  <si>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</si>
  <si>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</si>
  <si>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</si>
  <si>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</si>
  <si>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</si>
  <si>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</si>
  <si>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</si>
  <si>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</si>
  <si>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</si>
  <si>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</si>
  <si>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</si>
  <si>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</si>
  <si>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</si>
  <si>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</si>
  <si>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</si>
  <si>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</si>
  <si>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</si>
  <si>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</si>
  <si>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</si>
  <si>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</si>
  <si>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</si>
  <si>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</si>
  <si>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</si>
  <si>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</si>
  <si>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</si>
  <si>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</si>
  <si>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</si>
  <si>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</si>
  <si>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</si>
  <si>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</si>
  <si>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</si>
  <si>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</si>
  <si>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</si>
  <si>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</si>
  <si>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</si>
  <si>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</si>
  <si>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</si>
  <si>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</si>
  <si>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</si>
  <si>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</si>
  <si>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</si>
  <si>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</si>
  <si>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</si>
  <si>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</si>
  <si>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</si>
  <si>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</si>
  <si>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</si>
  <si>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</si>
  <si>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</si>
  <si>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</si>
  <si>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</si>
  <si>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</si>
  <si>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</si>
  <si>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</si>
  <si>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</si>
  <si>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</si>
  <si>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</si>
  <si>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</si>
  <si>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</si>
  <si>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</si>
  <si>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</si>
  <si>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</si>
  <si>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</si>
  <si>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</si>
  <si>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</si>
  <si>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</si>
  <si>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</si>
  <si>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</si>
  <si>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</si>
  <si>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</si>
  <si>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</si>
  <si>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</si>
  <si>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</si>
  <si>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</si>
  <si>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</si>
  <si>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</si>
  <si>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</si>
  <si>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</si>
  <si>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</si>
  <si>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</si>
  <si>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</si>
  <si>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</si>
  <si>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</si>
  <si>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</si>
  <si>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</si>
  <si>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</si>
  <si>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</si>
  <si>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</si>
  <si>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</si>
  <si>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</si>
  <si>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</si>
  <si>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</si>
  <si>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</si>
  <si>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</si>
  <si>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</si>
  <si>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</si>
  <si>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</si>
  <si>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</si>
  <si>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</si>
  <si>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</si>
  <si>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</si>
  <si>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</si>
  <si>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</si>
  <si>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</si>
  <si>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</si>
  <si>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</si>
  <si>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</si>
  <si>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</si>
  <si>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</si>
  <si>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</si>
  <si>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</si>
  <si>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</si>
  <si>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</si>
  <si>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</si>
  <si>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</si>
  <si>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</si>
  <si>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</si>
  <si>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</si>
  <si>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</si>
  <si>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</si>
  <si>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</si>
  <si>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</si>
  <si>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</si>
  <si>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</si>
  <si>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</si>
  <si>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</si>
  <si>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</si>
  <si>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</si>
  <si>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</si>
  <si>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</si>
  <si>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</si>
  <si>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</si>
  <si>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</si>
  <si>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</si>
  <si>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</si>
  <si>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</si>
  <si>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</si>
  <si>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</si>
  <si>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</si>
  <si>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</si>
  <si>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</si>
  <si>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</si>
  <si>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</si>
  <si>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</si>
  <si>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</si>
  <si>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</si>
  <si>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</si>
  <si>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</si>
  <si>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</si>
  <si>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</si>
  <si>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</si>
  <si>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</si>
  <si>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</si>
  <si>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</si>
  <si>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</si>
  <si>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</si>
  <si>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</si>
  <si>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</si>
  <si>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</si>
  <si>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</si>
  <si>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</si>
  <si>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</si>
  <si>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</si>
  <si>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</si>
  <si>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</si>
  <si>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</si>
  <si>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</si>
  <si>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</si>
  <si>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</si>
  <si>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</si>
  <si>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</si>
  <si>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</si>
  <si>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</si>
  <si>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</si>
  <si>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</si>
  <si>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</si>
  <si>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</si>
  <si>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</si>
  <si>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</si>
  <si>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</si>
  <si>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</si>
  <si>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</si>
  <si>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</si>
  <si>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</si>
  <si>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</si>
  <si>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</si>
  <si>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</si>
  <si>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</si>
  <si>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</si>
  <si>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</si>
  <si>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</si>
  <si>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</si>
  <si>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</si>
  <si>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</si>
  <si>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</si>
  <si>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</si>
  <si>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</si>
  <si>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</si>
  <si>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</si>
  <si>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</si>
  <si>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</si>
  <si>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</si>
  <si>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</si>
  <si>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</si>
  <si>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</si>
  <si>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</si>
  <si>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</si>
  <si>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</si>
  <si>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</si>
  <si>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</si>
  <si>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</si>
  <si>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</si>
  <si>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</si>
  <si>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</si>
  <si>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</si>
  <si>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</si>
  <si>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</si>
  <si>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</si>
  <si>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</si>
  <si>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</si>
  <si>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</si>
  <si>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</si>
  <si>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</si>
  <si>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</si>
  <si>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</si>
  <si>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</si>
  <si>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</si>
  <si>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</si>
  <si>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</si>
  <si>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</si>
  <si>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</si>
  <si>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</si>
  <si>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</si>
  <si>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</si>
  <si>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</si>
  <si>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</si>
  <si>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</si>
  <si>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</si>
  <si>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</si>
  <si>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</si>
  <si>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</si>
  <si>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</si>
  <si>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</si>
  <si>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</si>
  <si>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</si>
  <si>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</si>
  <si>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</si>
  <si>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</si>
  <si>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</si>
  <si>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</si>
  <si>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</si>
  <si>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</si>
  <si>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</si>
  <si>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</si>
  <si>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</si>
  <si>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</si>
  <si>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</si>
  <si>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</si>
  <si>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</si>
  <si>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</si>
  <si>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</si>
  <si>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</si>
  <si>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</si>
  <si>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</si>
  <si>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</si>
  <si>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</si>
  <si>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</si>
  <si>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</si>
  <si>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</si>
  <si>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</si>
  <si>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</si>
  <si>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</si>
  <si>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</si>
  <si>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</si>
  <si>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</si>
  <si>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</si>
  <si>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</si>
  <si>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</si>
  <si>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</si>
  <si>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</si>
  <si>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</si>
  <si>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</si>
  <si>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</si>
  <si>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</si>
  <si>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</si>
  <si>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</si>
  <si>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</si>
  <si>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</si>
  <si>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</si>
  <si>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</si>
  <si>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</si>
  <si>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</si>
  <si>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</si>
  <si>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</si>
  <si>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</si>
  <si>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</si>
  <si>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</si>
  <si>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</si>
  <si>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</si>
  <si>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</si>
  <si>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</si>
  <si>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</si>
  <si>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</si>
  <si>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</si>
  <si>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</si>
  <si>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</si>
  <si>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</si>
  <si>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</si>
  <si>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</si>
  <si>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</si>
  <si>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</si>
  <si>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</si>
  <si>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</si>
  <si>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</si>
  <si>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</si>
  <si>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</si>
  <si>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</si>
  <si>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</si>
  <si>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</si>
  <si>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</si>
  <si>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</si>
  <si>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</si>
  <si>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</si>
  <si>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</si>
  <si>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</si>
  <si>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</si>
  <si>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</si>
  <si>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</si>
  <si>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</si>
  <si>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</si>
  <si>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</si>
  <si>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</si>
  <si>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</si>
  <si>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</si>
  <si>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</si>
  <si>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</si>
  <si>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</si>
  <si>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</si>
  <si>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</si>
  <si>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</si>
  <si>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</si>
  <si>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</si>
  <si>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</si>
  <si>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</si>
  <si>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</si>
  <si>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</si>
  <si>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</si>
  <si>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</si>
  <si>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</si>
  <si>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</si>
  <si>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</si>
  <si>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</si>
  <si>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</si>
  <si>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</si>
  <si>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</si>
  <si>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</si>
  <si>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</si>
  <si>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</si>
  <si>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</si>
  <si>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</si>
  <si>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</si>
  <si>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</si>
  <si>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</si>
  <si>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</si>
  <si>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</si>
  <si>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</si>
  <si>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</si>
  <si>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</si>
  <si>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</si>
  <si>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</si>
  <si>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</si>
  <si>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</si>
  <si>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</si>
  <si>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</si>
  <si>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</si>
  <si>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</si>
  <si>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</si>
  <si>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</si>
  <si>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</si>
  <si>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</si>
  <si>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</si>
  <si>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</si>
  <si>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</si>
  <si>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</si>
  <si>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</si>
  <si>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</si>
  <si>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</si>
  <si>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</si>
  <si>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</si>
  <si>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</si>
  <si>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</si>
  <si>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</si>
  <si>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</si>
  <si>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</si>
  <si>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</si>
  <si>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</si>
  <si>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</si>
  <si>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</si>
  <si>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</si>
  <si>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</si>
  <si>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</si>
  <si>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</si>
  <si>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</si>
  <si>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</si>
  <si>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</si>
  <si>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</si>
  <si>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</si>
  <si>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</si>
  <si>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</si>
  <si>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</si>
  <si>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</si>
  <si>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</si>
  <si>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</si>
  <si>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</si>
  <si>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</si>
  <si>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</si>
  <si>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</si>
  <si>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</si>
  <si>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</si>
  <si>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</si>
  <si>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</si>
  <si>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</si>
  <si>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</si>
  <si>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</si>
  <si>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</si>
  <si>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</si>
  <si>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</si>
  <si>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</si>
  <si>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</si>
  <si>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</si>
  <si>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</si>
  <si>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</si>
  <si>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</si>
  <si>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</si>
  <si>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</si>
  <si>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</si>
  <si>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</si>
  <si>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</si>
  <si>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</si>
  <si>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</si>
  <si>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</si>
  <si>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</si>
  <si>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</si>
  <si>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</si>
  <si>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</si>
  <si>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</si>
  <si>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</si>
  <si>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</si>
  <si>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</si>
  <si>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</si>
  <si>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</si>
  <si>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</si>
  <si>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</si>
  <si>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</si>
  <si>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</si>
  <si>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</si>
  <si>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</si>
  <si>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</si>
  <si>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</si>
  <si>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</si>
  <si>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</si>
  <si>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</si>
  <si>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</si>
  <si>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</si>
  <si>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</si>
  <si>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</si>
  <si>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</si>
  <si>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</si>
  <si>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</si>
  <si>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</si>
  <si>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</si>
  <si>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</si>
  <si>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</si>
  <si>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</si>
  <si>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</si>
  <si>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</si>
  <si>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</si>
  <si>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</si>
  <si>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</si>
  <si>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</si>
  <si>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</si>
  <si>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</si>
  <si>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</si>
  <si>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</si>
  <si>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</si>
  <si>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</si>
  <si>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</si>
  <si>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</si>
  <si>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</si>
  <si>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</si>
  <si>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</si>
  <si>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</si>
  <si>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</si>
  <si>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</si>
  <si>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</si>
  <si>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</si>
  <si>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</si>
  <si>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</si>
  <si>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</si>
  <si>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</si>
  <si>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</si>
  <si>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</si>
  <si>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</si>
  <si>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</si>
  <si>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</si>
  <si>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</si>
  <si>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</si>
  <si>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</si>
  <si>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</si>
  <si>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</si>
  <si>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</si>
  <si>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</si>
  <si>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</si>
  <si>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</si>
  <si>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</si>
  <si>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</si>
  <si>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</si>
  <si>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</si>
  <si>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</si>
  <si>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</si>
  <si>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</si>
  <si>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</si>
  <si>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</si>
  <si>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</si>
  <si>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</si>
  <si>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</si>
  <si>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</si>
  <si>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</si>
  <si>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</si>
  <si>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</si>
  <si>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</si>
  <si>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</si>
  <si>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</si>
  <si>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</si>
  <si>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</si>
  <si>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</si>
  <si>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</si>
  <si>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</si>
  <si>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</si>
  <si>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</si>
  <si>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</si>
  <si>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</si>
  <si>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</si>
  <si>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</si>
  <si>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</si>
  <si>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</si>
  <si>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</si>
  <si>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</si>
  <si>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</si>
  <si>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</si>
  <si>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</si>
  <si>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</si>
  <si>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</si>
  <si>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</si>
  <si>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</si>
  <si>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</si>
  <si>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</si>
  <si>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</si>
  <si>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</si>
  <si>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</si>
  <si>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</si>
  <si>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</si>
  <si>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</si>
  <si>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</si>
  <si>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</si>
  <si>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</si>
  <si>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</si>
  <si>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</si>
  <si>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</si>
  <si>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</si>
  <si>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</si>
  <si>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</si>
  <si>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</si>
  <si>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</si>
  <si>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</si>
  <si>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</si>
  <si>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</si>
  <si>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</si>
  <si>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</si>
  <si>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</si>
  <si>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</si>
  <si>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</si>
  <si>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</si>
  <si>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</si>
  <si>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</si>
  <si>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</si>
  <si>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</si>
  <si>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</si>
  <si>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</si>
  <si>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</si>
  <si>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</si>
  <si>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</si>
  <si>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</si>
  <si>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</si>
  <si>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</si>
  <si>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</si>
  <si>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</si>
  <si>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</si>
  <si>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</si>
  <si>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</si>
  <si>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</si>
  <si>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</si>
  <si>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</si>
  <si>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</si>
  <si>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</si>
  <si>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</si>
  <si>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</si>
  <si>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</si>
  <si>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</si>
  <si>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</si>
  <si>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</si>
  <si>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</si>
  <si>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</si>
  <si>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</si>
  <si>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</si>
  <si>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</si>
  <si>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</si>
  <si>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</si>
  <si>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</si>
  <si>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</si>
  <si>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</si>
  <si>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</si>
  <si>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</si>
  <si>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</si>
  <si>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</si>
  <si>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</si>
  <si>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</si>
  <si>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</si>
  <si>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</si>
  <si>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</si>
  <si>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</si>
  <si>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</si>
  <si>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</si>
  <si>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</si>
  <si>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</si>
  <si>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</si>
  <si>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</si>
  <si>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</si>
  <si>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</si>
  <si>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</si>
  <si>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</si>
  <si>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</si>
  <si>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</si>
  <si>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</si>
  <si>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</si>
  <si>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</si>
  <si>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</si>
  <si>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</si>
  <si>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</si>
  <si>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</si>
  <si>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</si>
  <si>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</si>
  <si>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</si>
  <si>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</si>
  <si>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</si>
  <si>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</si>
  <si>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</si>
  <si>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</si>
  <si>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</si>
  <si>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</si>
  <si>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</si>
  <si>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</si>
  <si>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</si>
  <si>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</si>
  <si>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</si>
  <si>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</si>
  <si>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</si>
  <si>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</si>
  <si>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</si>
  <si>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</si>
  <si>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</si>
  <si>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</si>
  <si>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</si>
  <si>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</si>
  <si>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</si>
  <si>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</si>
  <si>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</si>
  <si>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</si>
  <si>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</si>
  <si>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</si>
  <si>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</si>
  <si>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</si>
  <si>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</si>
  <si>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</si>
  <si>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</si>
  <si>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</si>
  <si>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</si>
  <si>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</si>
  <si>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</si>
  <si>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</si>
  <si>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</si>
  <si>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</si>
  <si>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</si>
  <si>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</si>
  <si>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</si>
  <si>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</si>
  <si>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</si>
  <si>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</si>
  <si>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</si>
  <si>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</si>
  <si>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</si>
  <si>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</si>
  <si>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</si>
  <si>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</si>
  <si>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</si>
  <si>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</si>
  <si>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</si>
  <si>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</si>
  <si>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</si>
  <si>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</si>
  <si>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</si>
  <si>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</si>
  <si>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</si>
  <si>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</si>
  <si>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</si>
  <si>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</si>
  <si>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</si>
  <si>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</si>
  <si>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</si>
  <si>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</si>
  <si>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</si>
  <si>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</si>
  <si>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</si>
  <si>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</si>
  <si>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</si>
  <si>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</si>
  <si>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</si>
  <si>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</si>
  <si>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</si>
  <si>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</si>
  <si>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</si>
  <si>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</si>
  <si>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</si>
  <si>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</si>
  <si>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</si>
  <si>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</si>
  <si>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</si>
  <si>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</si>
  <si>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</si>
  <si>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</si>
  <si>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</si>
  <si>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</si>
  <si>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</si>
  <si>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</si>
  <si>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</si>
  <si>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</si>
  <si>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</si>
  <si>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</si>
  <si>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</si>
  <si>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</si>
  <si>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</si>
  <si>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</si>
  <si>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</si>
  <si>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</si>
  <si>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</si>
  <si>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</si>
  <si>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</si>
  <si>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</si>
  <si>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</si>
  <si>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</si>
  <si>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</si>
  <si>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</si>
  <si>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</si>
  <si>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</si>
  <si>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</si>
  <si>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</si>
  <si>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</si>
  <si>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</si>
  <si>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</si>
  <si>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</si>
  <si>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</si>
  <si>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</si>
  <si>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</si>
  <si>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</si>
  <si>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</si>
  <si>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</si>
  <si>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</si>
  <si>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</si>
  <si>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</si>
  <si>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</si>
  <si>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</si>
  <si>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</si>
  <si>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</si>
  <si>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</si>
  <si>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</si>
  <si>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</si>
  <si>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</si>
  <si>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</si>
  <si>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</si>
  <si>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</si>
  <si>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</si>
  <si>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</si>
  <si>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</si>
  <si>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</si>
  <si>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</si>
  <si>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</si>
  <si>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</si>
  <si>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</si>
  <si>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</si>
  <si>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</si>
  <si>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</si>
  <si>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</si>
  <si>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</si>
  <si>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</si>
  <si>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</si>
  <si>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</si>
  <si>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</si>
  <si>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</si>
  <si>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</si>
  <si>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</si>
  <si>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</si>
  <si>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</si>
  <si>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</si>
  <si>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</si>
  <si>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</si>
  <si>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</si>
  <si>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</si>
  <si>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</si>
  <si>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</si>
  <si>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</si>
  <si>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</si>
  <si>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</si>
  <si>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</si>
  <si>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</si>
  <si>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</si>
  <si>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</si>
  <si>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</si>
  <si>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</si>
  <si>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</si>
  <si>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</si>
  <si>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</si>
  <si>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</si>
  <si>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</si>
  <si>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</si>
  <si>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</si>
  <si>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</si>
  <si>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</si>
  <si>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</si>
  <si>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</si>
  <si>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</si>
  <si>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</si>
  <si>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</si>
  <si>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</si>
  <si>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</si>
  <si>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</si>
  <si>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</si>
  <si>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</si>
  <si>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</si>
  <si>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</si>
  <si>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</si>
  <si>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</si>
  <si>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</si>
  <si>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</si>
  <si>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</si>
  <si>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</si>
  <si>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</si>
  <si>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</si>
  <si>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</si>
  <si>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</si>
  <si>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</si>
  <si>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</si>
  <si>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</si>
  <si>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</si>
  <si>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</si>
  <si>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</si>
  <si>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</si>
  <si>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</si>
  <si>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</si>
  <si>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</si>
  <si>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</si>
  <si>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</si>
  <si>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</si>
  <si>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</si>
  <si>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</si>
  <si>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</si>
  <si>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</si>
  <si>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</si>
  <si>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</si>
  <si>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</si>
  <si>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</si>
  <si>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</si>
  <si>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</si>
  <si>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</si>
  <si>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</si>
  <si>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</si>
  <si>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</si>
  <si>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</si>
  <si>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</si>
  <si>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</si>
  <si>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</si>
  <si>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</si>
  <si>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</si>
  <si>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</si>
  <si>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</si>
  <si>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</si>
  <si>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</si>
  <si>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</si>
  <si>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</si>
  <si>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</si>
  <si>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</si>
  <si>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</si>
  <si>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</si>
  <si>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</si>
  <si>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</si>
  <si>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</si>
  <si>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</si>
  <si>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</si>
  <si>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</si>
  <si>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</si>
  <si>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</si>
  <si>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</si>
  <si>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</si>
  <si>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</si>
  <si>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</si>
  <si>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</si>
  <si>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</si>
  <si>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</si>
  <si>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</si>
  <si>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</si>
  <si>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</si>
  <si>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</si>
  <si>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</si>
  <si>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</si>
  <si>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</si>
  <si>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</si>
  <si>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</si>
  <si>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</si>
  <si>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</si>
  <si>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</si>
  <si>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</si>
  <si>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</si>
  <si>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</si>
  <si>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</si>
  <si>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</si>
  <si>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</si>
  <si>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</si>
  <si>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</si>
  <si>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</si>
  <si>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</si>
  <si>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</si>
  <si>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</si>
  <si>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</si>
  <si>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</si>
  <si>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</si>
  <si>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</si>
  <si>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</si>
  <si>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</si>
  <si>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</si>
  <si>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</si>
  <si>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</si>
  <si>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</si>
  <si>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</si>
  <si>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</si>
  <si>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</si>
  <si>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</si>
  <si>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</si>
  <si>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</si>
  <si>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</si>
  <si>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</si>
  <si>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</si>
  <si>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</si>
  <si>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</si>
  <si>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</si>
  <si>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</si>
  <si>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</si>
  <si>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</si>
  <si>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</si>
  <si>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</si>
  <si>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</si>
  <si>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</si>
  <si>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</si>
  <si>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</si>
  <si>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</si>
  <si>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</si>
  <si>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</si>
  <si>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</si>
  <si>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</si>
  <si>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</si>
  <si>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</si>
  <si>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</si>
  <si>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</si>
  <si>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</si>
  <si>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</si>
  <si>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</si>
  <si>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</si>
  <si>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</si>
  <si>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</si>
  <si>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</si>
  <si>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</si>
  <si>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</si>
  <si>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</si>
  <si>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</si>
  <si>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</si>
  <si>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</si>
  <si>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</si>
  <si>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</si>
  <si>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</si>
  <si>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</si>
  <si>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</si>
  <si>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</si>
  <si>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</si>
  <si>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</si>
  <si>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</si>
  <si>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</si>
  <si>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</si>
  <si>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</si>
  <si>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</si>
  <si>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</si>
  <si>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</si>
  <si>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</si>
  <si>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</si>
  <si>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</si>
  <si>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</si>
  <si>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</si>
  <si>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</si>
  <si>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</si>
  <si>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</si>
  <si>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</si>
  <si>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</si>
  <si>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</si>
  <si>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</si>
  <si>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</si>
  <si>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</si>
  <si>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</si>
  <si>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</si>
  <si>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</si>
  <si>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</si>
  <si>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</si>
  <si>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</si>
  <si>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</si>
  <si>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</si>
  <si>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</si>
  <si>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</si>
  <si>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</si>
  <si>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</si>
  <si>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</si>
  <si>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</si>
  <si>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</si>
  <si>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</si>
  <si>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</si>
  <si>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</si>
  <si>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</si>
  <si>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</si>
  <si>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</si>
  <si>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</si>
  <si>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</si>
  <si>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</si>
  <si>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</si>
  <si>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</si>
  <si>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</si>
  <si>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</si>
  <si>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</si>
  <si>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</si>
  <si>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</si>
  <si>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</si>
  <si>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</si>
  <si>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</si>
  <si>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</si>
  <si>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</si>
  <si>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</si>
  <si>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</si>
  <si>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</si>
  <si>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</si>
  <si>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</si>
  <si>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</si>
  <si>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</si>
  <si>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</si>
  <si>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</si>
  <si>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</si>
  <si>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</si>
  <si>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</si>
  <si>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</si>
  <si>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</si>
  <si>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</si>
  <si>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</si>
  <si>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</si>
  <si>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</si>
  <si>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</si>
  <si>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</si>
  <si>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</si>
  <si>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</si>
  <si>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</si>
  <si>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</si>
  <si>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</si>
  <si>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</si>
  <si>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</si>
  <si>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</si>
  <si>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</si>
  <si>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</si>
  <si>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</si>
  <si>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</si>
  <si>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</si>
  <si>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</si>
  <si>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</si>
  <si>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</si>
  <si>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</si>
  <si>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</si>
  <si>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</si>
  <si>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</si>
  <si>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</si>
  <si>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</si>
  <si>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</si>
  <si>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</si>
  <si>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</si>
  <si>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</si>
  <si>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</si>
  <si>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</si>
  <si>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</si>
  <si>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</si>
  <si>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</si>
  <si>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</si>
  <si>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</si>
  <si>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</si>
  <si>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</si>
  <si>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</si>
  <si>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</si>
  <si>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</si>
  <si>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</si>
  <si>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</si>
  <si>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</si>
  <si>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</si>
  <si>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</si>
  <si>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</si>
  <si>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</si>
  <si>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</si>
  <si>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</si>
  <si>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</si>
  <si>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</si>
  <si>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</si>
  <si>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</si>
  <si>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</si>
  <si>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</si>
  <si>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</si>
  <si>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</si>
  <si>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</si>
  <si>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</si>
  <si>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</si>
  <si>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</si>
  <si>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</si>
  <si>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</si>
  <si>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</si>
  <si>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</si>
  <si>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</si>
  <si>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</si>
  <si>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</si>
  <si>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</si>
  <si>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</si>
  <si>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</si>
  <si>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</si>
  <si>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</si>
  <si>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</si>
  <si>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</si>
  <si>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</si>
  <si>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</si>
  <si>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</si>
  <si>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</si>
  <si>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</si>
  <si>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</si>
  <si>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</si>
  <si>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</si>
  <si>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</si>
  <si>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</si>
  <si>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</si>
  <si>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</si>
  <si>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</si>
  <si>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</si>
  <si>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</si>
  <si>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</si>
  <si>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</si>
  <si>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</si>
  <si>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</si>
  <si>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</si>
  <si>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</si>
  <si>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</si>
  <si>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</si>
  <si>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</si>
  <si>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</si>
  <si>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</si>
  <si>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</si>
  <si>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</si>
  <si>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</si>
  <si>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</si>
  <si>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</si>
  <si>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</si>
  <si>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</si>
  <si>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</si>
  <si>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</si>
  <si>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</si>
  <si>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</si>
  <si>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</si>
  <si>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</si>
  <si>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</si>
  <si>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</si>
  <si>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</si>
  <si>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</si>
  <si>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</si>
  <si>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</si>
  <si>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</si>
  <si>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</si>
  <si>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</si>
  <si>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</si>
  <si>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</si>
  <si>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</si>
  <si>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</si>
  <si>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</si>
  <si>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</si>
  <si>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</si>
  <si>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</si>
  <si>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</si>
  <si>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</si>
  <si>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</si>
  <si>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</si>
  <si>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</si>
  <si>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</si>
  <si>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</si>
  <si>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</si>
  <si>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</si>
  <si>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</si>
  <si>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</si>
  <si>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</si>
  <si>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</si>
  <si>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</si>
  <si>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</si>
  <si>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</si>
  <si>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</si>
  <si>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</si>
  <si>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</si>
  <si>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</si>
  <si>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</si>
  <si>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</si>
  <si>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</si>
  <si>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</si>
  <si>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</si>
  <si>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</si>
  <si>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</si>
  <si>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</si>
  <si>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</si>
  <si>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</si>
  <si>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</si>
  <si>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</si>
  <si>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</si>
  <si>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</si>
  <si>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</si>
  <si>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</si>
  <si>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</si>
  <si>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</si>
  <si>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</si>
  <si>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</si>
  <si>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</si>
  <si>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</si>
  <si>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</si>
  <si>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</si>
  <si>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</si>
  <si>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</si>
  <si>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</si>
  <si>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</si>
  <si>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</si>
  <si>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</si>
  <si>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</si>
  <si>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</si>
  <si>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</si>
  <si>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</si>
  <si>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</si>
  <si>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</si>
  <si>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</si>
  <si>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</si>
  <si>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</si>
  <si>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</si>
  <si>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</si>
  <si>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</si>
  <si>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</si>
  <si>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</si>
  <si>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</si>
  <si>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</si>
  <si>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</si>
  <si>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</si>
  <si>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</si>
  <si>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</si>
  <si>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</si>
  <si>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</si>
  <si>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</si>
  <si>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</si>
  <si>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</si>
  <si>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</si>
  <si>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</si>
  <si>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</si>
  <si>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</si>
  <si>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</si>
  <si>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</si>
  <si>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</si>
  <si>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</si>
  <si>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</si>
  <si>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</si>
  <si>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</si>
  <si>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</si>
  <si>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</si>
  <si>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</si>
  <si>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</si>
  <si>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</si>
  <si>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</si>
  <si>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</si>
  <si>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</si>
  <si>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</si>
  <si>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</si>
  <si>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</si>
  <si>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</si>
  <si>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</si>
  <si>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</si>
  <si>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</si>
  <si>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</si>
  <si>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</si>
  <si>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</si>
  <si>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</si>
  <si>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</si>
  <si>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</si>
  <si>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</si>
  <si>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</si>
  <si>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</si>
  <si>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</si>
  <si>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</si>
  <si>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</si>
  <si>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</si>
  <si>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</si>
  <si>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</si>
  <si>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</si>
  <si>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</si>
  <si>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</si>
  <si>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</si>
  <si>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</si>
  <si>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</si>
  <si>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</si>
  <si>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</si>
  <si>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</si>
  <si>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</si>
  <si>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</si>
  <si>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</si>
  <si>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</si>
  <si>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</si>
  <si>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</si>
  <si>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</si>
  <si>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</si>
  <si>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</si>
  <si>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</si>
  <si>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</si>
  <si>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</si>
  <si>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</si>
  <si>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</si>
  <si>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</si>
  <si>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</si>
  <si>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</si>
  <si>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</si>
  <si>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</si>
  <si>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</si>
  <si>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</si>
  <si>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</si>
  <si>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</si>
  <si>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</si>
  <si>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</si>
  <si>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</si>
  <si>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</si>
  <si>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</si>
  <si>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</si>
  <si>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</si>
  <si>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</si>
  <si>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</si>
  <si>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</si>
  <si>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</si>
  <si>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</si>
  <si>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</si>
  <si>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</si>
  <si>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</si>
  <si>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</si>
  <si>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</si>
  <si>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</si>
  <si>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</si>
  <si>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</si>
  <si>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</si>
  <si>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</si>
  <si>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</si>
  <si>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</si>
  <si>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</si>
  <si>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</si>
  <si>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</si>
  <si>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</si>
  <si>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</si>
  <si>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</si>
  <si>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</si>
  <si>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</si>
  <si>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</si>
  <si>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</si>
  <si>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</si>
  <si>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</si>
  <si>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</si>
  <si>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</si>
  <si>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</si>
  <si>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</si>
  <si>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</si>
  <si>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</si>
  <si>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</si>
  <si>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</si>
  <si>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</si>
  <si>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</si>
  <si>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</si>
  <si>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</si>
  <si>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</si>
  <si>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</si>
  <si>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</si>
  <si>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</si>
  <si>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</si>
  <si>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</si>
  <si>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</si>
  <si>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</si>
  <si>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</si>
  <si>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</si>
  <si>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</si>
  <si>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</si>
  <si>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</si>
  <si>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</si>
  <si>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</si>
  <si>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</si>
  <si>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</si>
  <si>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</si>
  <si>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</si>
  <si>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</si>
  <si>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</si>
  <si>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</si>
  <si>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</si>
  <si>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</si>
  <si>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</si>
  <si>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</si>
  <si>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</si>
  <si>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</si>
  <si>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</si>
  <si>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</si>
  <si>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</si>
  <si>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</si>
  <si>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</si>
  <si>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</si>
  <si>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</si>
  <si>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</si>
  <si>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</si>
  <si>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</si>
  <si>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</si>
  <si>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</si>
  <si>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</si>
  <si>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</si>
  <si>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</si>
  <si>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</si>
  <si>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</si>
  <si>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</si>
  <si>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</si>
  <si>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</si>
  <si>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</si>
  <si>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</si>
  <si>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</si>
  <si>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</si>
  <si>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</si>
  <si>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</si>
  <si>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</si>
  <si>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</si>
  <si>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</si>
  <si>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</si>
  <si>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</si>
  <si>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</si>
  <si>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</si>
  <si>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</si>
  <si>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</si>
  <si>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</si>
  <si>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</si>
  <si>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</si>
  <si>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</si>
  <si>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</si>
  <si>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</si>
  <si>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</si>
  <si>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</si>
  <si>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</si>
  <si>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</si>
  <si>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</si>
  <si>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</si>
  <si>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</si>
  <si>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</si>
  <si>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</si>
  <si>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</si>
  <si>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</si>
  <si>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</si>
  <si>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</si>
  <si>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</si>
  <si>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</si>
  <si>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</si>
  <si>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</si>
  <si>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</si>
  <si>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</si>
  <si>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</si>
  <si>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</si>
  <si>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</si>
  <si>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</si>
  <si>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</si>
  <si>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</si>
  <si>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</si>
  <si>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</si>
  <si>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</si>
  <si>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</si>
  <si>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</si>
  <si>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</si>
  <si>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</si>
  <si>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</si>
  <si>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</si>
  <si>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</si>
  <si>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</si>
  <si>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</si>
  <si>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</si>
  <si>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</si>
  <si>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</si>
  <si>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</si>
  <si>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</si>
  <si>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</si>
  <si>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</si>
  <si>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</si>
  <si>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</si>
  <si>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</si>
  <si>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</si>
  <si>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</si>
  <si>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</si>
  <si>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</si>
  <si>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</si>
  <si>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</si>
  <si>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</si>
  <si>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</si>
  <si>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</si>
  <si>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</si>
  <si>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</si>
  <si>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</si>
  <si>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</si>
  <si>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</si>
  <si>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</si>
  <si>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</si>
  <si>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</si>
  <si>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</si>
  <si>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</si>
  <si>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</si>
  <si>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</si>
  <si>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</si>
  <si>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</si>
  <si>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</si>
  <si>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</si>
  <si>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</si>
  <si>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</si>
  <si>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</si>
  <si>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</si>
  <si>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</si>
  <si>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</si>
  <si>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</si>
  <si>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</si>
  <si>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</si>
  <si>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</si>
  <si>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</si>
  <si>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</si>
  <si>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</si>
  <si>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</si>
  <si>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</si>
  <si>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</si>
  <si>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</si>
  <si>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</si>
  <si>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</si>
  <si>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</si>
  <si>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</si>
  <si>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</si>
  <si>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</si>
  <si>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</si>
  <si>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</si>
  <si>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</si>
  <si>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</si>
  <si>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</si>
  <si>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</si>
  <si>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</si>
  <si>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</si>
  <si>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</si>
  <si>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</si>
  <si>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</si>
  <si>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</si>
  <si>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</si>
  <si>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</si>
  <si>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</si>
  <si>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</si>
  <si>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</si>
  <si>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</si>
  <si>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</si>
  <si>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</si>
  <si>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</si>
  <si>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</si>
  <si>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</si>
  <si>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</si>
  <si>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</si>
  <si>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</si>
  <si>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</si>
  <si>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</si>
  <si>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</si>
  <si>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</si>
  <si>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</si>
  <si>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</si>
  <si>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</si>
  <si>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</si>
  <si>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</si>
  <si>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</si>
  <si>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</si>
  <si>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</si>
  <si>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</si>
  <si>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</si>
  <si>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</si>
  <si>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</si>
  <si>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</si>
  <si>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</si>
  <si>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</si>
  <si>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</si>
  <si>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</si>
  <si>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</si>
  <si>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</si>
  <si>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</si>
  <si>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</si>
  <si>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</si>
  <si>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</si>
  <si>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</si>
  <si>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</si>
  <si>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</si>
  <si>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</si>
  <si>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</si>
  <si>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</si>
  <si>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</si>
  <si>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</si>
  <si>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</si>
  <si>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</si>
  <si>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</si>
  <si>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</si>
  <si>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</si>
  <si>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</si>
  <si>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</si>
  <si>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</si>
  <si>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</si>
  <si>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</si>
  <si>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</si>
  <si>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</si>
  <si>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</si>
  <si>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</si>
  <si>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</si>
  <si>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</si>
  <si>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</si>
  <si>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</si>
  <si>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</si>
  <si>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</si>
  <si>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</si>
  <si>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</si>
  <si>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</si>
  <si>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</si>
  <si>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</si>
  <si>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</si>
  <si>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</si>
  <si>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</si>
  <si>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</si>
  <si>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</si>
  <si>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</si>
  <si>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</si>
  <si>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</si>
  <si>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</si>
  <si>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</si>
  <si>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</si>
  <si>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</si>
  <si>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</si>
  <si>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</si>
  <si>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</si>
  <si>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</si>
  <si>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</si>
  <si>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</si>
  <si>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</si>
  <si>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</si>
  <si>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</si>
  <si>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</si>
  <si>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</si>
  <si>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</si>
  <si>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</si>
  <si>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</si>
  <si>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</si>
  <si>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</si>
  <si>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</si>
  <si>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</si>
  <si>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</si>
  <si>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</si>
  <si>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</si>
  <si>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</si>
  <si>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</si>
  <si>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</si>
  <si>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</si>
  <si>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</si>
  <si>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</si>
  <si>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</si>
  <si>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</si>
  <si>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</si>
  <si>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</si>
  <si>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</si>
  <si>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</si>
  <si>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</si>
  <si>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</si>
  <si>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</si>
  <si>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</si>
  <si>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</si>
  <si>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</si>
  <si>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</si>
  <si>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</si>
  <si>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</si>
  <si>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</si>
  <si>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</si>
  <si>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</si>
  <si>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</si>
  <si>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</si>
  <si>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</si>
  <si>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</si>
  <si>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</si>
  <si>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</si>
  <si>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</si>
  <si>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</si>
  <si>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</si>
  <si>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</si>
  <si>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</si>
  <si>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</si>
  <si>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</si>
  <si>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</si>
  <si>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</si>
  <si>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</si>
  <si>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</si>
  <si>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</si>
  <si>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</si>
  <si>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</si>
  <si>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</si>
  <si>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</si>
  <si>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</si>
  <si>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</si>
  <si>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</si>
  <si>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</si>
  <si>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</si>
  <si>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</si>
  <si>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</si>
  <si>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</si>
  <si>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</si>
  <si>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</si>
  <si>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</si>
  <si>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</si>
  <si>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</si>
  <si>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</si>
  <si>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</si>
  <si>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</si>
  <si>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</si>
  <si>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</si>
  <si>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</si>
  <si>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</si>
  <si>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</si>
  <si>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</si>
  <si>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</si>
  <si>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</si>
  <si>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</si>
  <si>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</si>
  <si>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</si>
  <si>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</si>
  <si>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</si>
  <si>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</si>
  <si>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</si>
  <si>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</si>
  <si>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</si>
  <si>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</si>
  <si>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</si>
  <si>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</si>
  <si>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</si>
  <si>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</si>
  <si>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</si>
  <si>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</si>
  <si>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</si>
  <si>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</si>
  <si>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</si>
  <si>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</si>
  <si>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</si>
  <si>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</si>
  <si>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</si>
  <si>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</si>
  <si>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</si>
  <si>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</si>
  <si>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</si>
  <si>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</si>
  <si>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</si>
  <si>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</si>
  <si>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</si>
  <si>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</si>
  <si>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</si>
  <si>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</si>
  <si>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</si>
  <si>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</si>
  <si>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</si>
  <si>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</si>
  <si>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</si>
  <si>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</si>
  <si>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</si>
  <si>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</si>
  <si>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</si>
  <si>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</si>
  <si>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</si>
  <si>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</si>
  <si>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</si>
  <si>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</si>
  <si>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</si>
  <si>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</si>
  <si>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</si>
  <si>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</si>
  <si>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</si>
  <si>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</si>
  <si>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</si>
  <si>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</si>
  <si>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</si>
  <si>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</si>
  <si>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</si>
  <si>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</si>
  <si>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</si>
  <si>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</si>
  <si>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</si>
  <si>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</si>
  <si>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</si>
  <si>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</si>
  <si>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</si>
  <si>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</si>
  <si>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</si>
  <si>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</si>
  <si>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</si>
  <si>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</si>
  <si>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</si>
  <si>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</si>
  <si>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</si>
  <si>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</si>
  <si>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</si>
  <si>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</si>
  <si>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</si>
  <si>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</si>
  <si>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</si>
  <si>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</si>
  <si>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</si>
  <si>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</si>
  <si>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</si>
  <si>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</si>
  <si>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</si>
  <si>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</si>
  <si>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</si>
  <si>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</si>
  <si>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</si>
  <si>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</si>
  <si>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</si>
  <si>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</si>
  <si>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</si>
  <si>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</si>
  <si>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</si>
  <si>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</si>
  <si>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</si>
  <si>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</si>
  <si>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</si>
  <si>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</si>
  <si>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</si>
  <si>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</si>
  <si>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</si>
  <si>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</si>
  <si>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</si>
  <si>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</si>
  <si>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</si>
  <si>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</si>
  <si>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</si>
  <si>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</si>
  <si>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</si>
  <si>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</si>
  <si>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</si>
  <si>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</si>
  <si>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</si>
  <si>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</si>
  <si>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</si>
  <si>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</si>
  <si>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</si>
  <si>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</si>
  <si>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</si>
  <si>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</si>
  <si>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</si>
  <si>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</si>
  <si>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</si>
  <si>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</si>
  <si>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</si>
  <si>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</si>
  <si>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</si>
  <si>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</si>
  <si>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</si>
  <si>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</si>
  <si>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</si>
  <si>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</si>
  <si>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</si>
  <si>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</si>
  <si>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</si>
  <si>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</si>
  <si>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</si>
  <si>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</si>
  <si>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</si>
  <si>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</si>
  <si>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</si>
  <si>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</si>
  <si>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</si>
  <si>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</si>
  <si>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</si>
  <si>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</si>
  <si>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</si>
  <si>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</si>
  <si>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</si>
  <si>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</si>
  <si>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</si>
  <si>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</si>
  <si>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</si>
  <si>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</si>
  <si>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</si>
  <si>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</si>
  <si>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</si>
  <si>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</si>
  <si>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</si>
  <si>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</si>
  <si>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</si>
  <si>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</si>
  <si>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</si>
  <si>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</si>
  <si>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</si>
  <si>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</si>
  <si>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</si>
  <si>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</si>
  <si>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</si>
  <si>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</si>
  <si>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</si>
  <si>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</si>
  <si>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</si>
  <si>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</si>
  <si>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</si>
  <si>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</si>
  <si>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</si>
  <si>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</si>
  <si>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</si>
  <si>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</si>
  <si>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</si>
  <si>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</si>
  <si>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</si>
  <si>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</si>
  <si>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</si>
  <si>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</si>
  <si>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</si>
  <si>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</si>
  <si>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</si>
  <si>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</si>
  <si>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</si>
  <si>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</si>
  <si>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</si>
  <si>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</si>
  <si>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</si>
  <si>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</si>
  <si>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</si>
  <si>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</si>
  <si>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</si>
  <si>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</si>
  <si>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</si>
  <si>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</si>
  <si>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</si>
  <si>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</si>
  <si>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</si>
  <si>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</si>
  <si>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</si>
  <si>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</si>
  <si>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</si>
  <si>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</si>
  <si>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</si>
  <si>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</si>
  <si>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</si>
  <si>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</si>
  <si>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</si>
  <si>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</si>
  <si>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</si>
  <si>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</si>
  <si>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</si>
  <si>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</si>
  <si>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</si>
  <si>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</si>
  <si>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</si>
  <si>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</si>
  <si>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</si>
  <si>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</si>
  <si>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</si>
  <si>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</si>
  <si>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</si>
  <si>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</si>
  <si>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</si>
  <si>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</si>
  <si>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</si>
  <si>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</si>
  <si>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</si>
  <si>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</si>
  <si>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</si>
  <si>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</si>
  <si>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</si>
  <si>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</si>
  <si>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</si>
  <si>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</si>
  <si>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</si>
  <si>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</si>
  <si>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</si>
  <si>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</si>
  <si>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</si>
  <si>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</si>
  <si>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</si>
  <si>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</si>
  <si>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</si>
  <si>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</si>
  <si>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</si>
  <si>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</si>
  <si>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</si>
  <si>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</si>
  <si>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</si>
  <si>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</si>
  <si>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</si>
  <si>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</si>
  <si>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</si>
  <si>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</si>
  <si>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</si>
  <si>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</si>
  <si>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</si>
  <si>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</si>
  <si>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</si>
  <si>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</si>
  <si>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</si>
  <si>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</si>
  <si>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</si>
  <si>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</si>
  <si>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</si>
  <si>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</si>
  <si>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</si>
  <si>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</si>
  <si>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</si>
  <si>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</si>
  <si>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</si>
  <si>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</si>
  <si>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</si>
  <si>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</si>
  <si>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</si>
  <si>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</si>
  <si>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</si>
  <si>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</si>
  <si>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</si>
  <si>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</si>
  <si>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</si>
  <si>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</si>
  <si>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</si>
  <si>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</si>
  <si>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</si>
  <si>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</si>
  <si>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</si>
  <si>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</si>
  <si>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</si>
  <si>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</si>
  <si>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</si>
  <si>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</si>
  <si>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</si>
  <si>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</si>
  <si>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</si>
  <si>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</si>
  <si>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</si>
  <si>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</si>
  <si>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</si>
  <si>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</si>
  <si>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</si>
  <si>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</si>
  <si>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</si>
  <si>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</si>
  <si>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</si>
  <si>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</si>
  <si>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</si>
  <si>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</si>
  <si>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</si>
  <si>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</si>
  <si>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</si>
  <si>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</si>
  <si>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</si>
  <si>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</si>
  <si>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</si>
  <si>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</si>
  <si>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</si>
  <si>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</si>
  <si>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</si>
  <si>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</si>
  <si>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</si>
  <si>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</si>
  <si>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</si>
  <si>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</si>
  <si>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</si>
  <si>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</si>
  <si>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</si>
  <si>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</si>
  <si>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</si>
  <si>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</si>
  <si>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</si>
  <si>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</si>
  <si>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</si>
  <si>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</si>
  <si>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</si>
  <si>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</si>
  <si>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</si>
  <si>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</si>
  <si>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</si>
  <si>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</si>
  <si>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</si>
  <si>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</si>
  <si>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</si>
  <si>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</si>
  <si>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</si>
  <si>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</si>
  <si>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</si>
  <si>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</si>
  <si>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</si>
  <si>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</si>
  <si>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</si>
  <si>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</si>
  <si>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</si>
  <si>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</si>
  <si>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</si>
  <si>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</si>
  <si>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</si>
  <si>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</si>
  <si>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</si>
  <si>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</si>
  <si>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</si>
  <si>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</si>
  <si>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</si>
  <si>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</si>
  <si>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</si>
  <si>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</si>
  <si>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</si>
  <si>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</si>
  <si>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</si>
  <si>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</si>
  <si>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</si>
  <si>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</si>
  <si>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</si>
  <si>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</si>
  <si>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</si>
  <si>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</si>
  <si>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</si>
  <si>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</si>
  <si>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</si>
  <si>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</si>
  <si>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</si>
  <si>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</si>
  <si>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</si>
  <si>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</si>
  <si>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</si>
  <si>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</si>
  <si>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</si>
  <si>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</si>
  <si>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</si>
  <si>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</si>
  <si>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</si>
  <si>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</si>
  <si>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</si>
  <si>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</si>
  <si>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</si>
  <si>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</si>
  <si>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</si>
  <si>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</si>
  <si>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</si>
  <si>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</si>
  <si>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</si>
  <si>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</si>
  <si>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</si>
  <si>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</si>
  <si>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</si>
  <si>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</si>
  <si>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</si>
  <si>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</si>
  <si>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</si>
  <si>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</si>
  <si>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</si>
  <si>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</si>
  <si>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</si>
  <si>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</si>
  <si>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</si>
  <si>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</si>
  <si>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</si>
  <si>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</si>
  <si>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</si>
  <si>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</si>
  <si>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</si>
  <si>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</si>
  <si>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</si>
  <si>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</si>
  <si>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</si>
  <si>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</si>
  <si>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</si>
  <si>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</si>
  <si>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</si>
  <si>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</si>
  <si>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</si>
  <si>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</si>
  <si>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</si>
  <si>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</si>
  <si>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</si>
  <si>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</si>
  <si>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</si>
  <si>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</si>
  <si>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</si>
  <si>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</si>
  <si>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</si>
  <si>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</si>
  <si>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</si>
  <si>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</si>
  <si>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</si>
  <si>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</si>
  <si>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</si>
  <si>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</si>
  <si>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</si>
  <si>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</si>
  <si>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</si>
  <si>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</si>
  <si>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</si>
  <si>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</si>
  <si>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</si>
  <si>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</si>
  <si>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</si>
  <si>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</si>
  <si>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</si>
  <si>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</si>
  <si>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</si>
  <si>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</si>
  <si>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</si>
  <si>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</si>
  <si>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</si>
  <si>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</si>
  <si>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</si>
  <si>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</si>
  <si>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</si>
  <si>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</si>
  <si>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</si>
  <si>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</si>
  <si>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</si>
  <si>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</si>
  <si>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</si>
  <si>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</si>
  <si>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</si>
  <si>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</si>
  <si>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</si>
  <si>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</si>
  <si>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</si>
  <si>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</si>
  <si>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</si>
  <si>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</si>
  <si>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</si>
  <si>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</si>
  <si>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</si>
  <si>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</si>
  <si>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</si>
  <si>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</si>
  <si>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</si>
  <si>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</si>
  <si>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</si>
  <si>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</si>
  <si>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</si>
  <si>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</si>
  <si>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</si>
  <si>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</si>
  <si>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</si>
  <si>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</si>
  <si>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</si>
  <si>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</si>
  <si>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</si>
  <si>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</si>
  <si>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</si>
  <si>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</si>
  <si>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</si>
  <si>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</si>
  <si>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</si>
  <si>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</si>
  <si>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</si>
  <si>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</si>
  <si>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</si>
  <si>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</si>
  <si>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</si>
  <si>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</si>
  <si>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</si>
  <si>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</si>
  <si>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</si>
  <si>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</si>
  <si>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</si>
  <si>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</si>
  <si>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</si>
  <si>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</si>
  <si>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</si>
  <si>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</si>
  <si>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</si>
  <si>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</si>
  <si>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</si>
  <si>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</si>
  <si>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</si>
  <si>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</si>
  <si>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</si>
  <si>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</si>
  <si>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</si>
  <si>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</si>
  <si>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</si>
  <si>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</si>
  <si>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</si>
  <si>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</si>
  <si>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</si>
  <si>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</si>
  <si>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</si>
  <si>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</si>
  <si>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</si>
  <si>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</si>
  <si>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</si>
  <si>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</si>
  <si>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</si>
  <si>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</si>
  <si>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</si>
  <si>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</si>
  <si>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</si>
  <si>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</si>
  <si>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</si>
  <si>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</si>
  <si>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</si>
  <si>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</si>
  <si>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</si>
  <si>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</si>
  <si>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</si>
  <si>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</si>
  <si>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</si>
  <si>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</si>
  <si>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</si>
  <si>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</si>
  <si>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</si>
  <si>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</si>
  <si>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</si>
  <si>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</si>
  <si>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</si>
  <si>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</si>
  <si>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</si>
  <si>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</si>
  <si>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</si>
  <si>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</si>
  <si>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</si>
  <si>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</si>
  <si>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</si>
  <si>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</si>
  <si>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</si>
  <si>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</si>
  <si>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</si>
  <si>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</si>
  <si>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</si>
  <si>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</si>
  <si>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</si>
  <si>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</si>
  <si>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</si>
  <si>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</si>
  <si>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</si>
  <si>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</si>
  <si>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</si>
  <si>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</si>
  <si>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</si>
  <si>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</si>
  <si>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</si>
  <si>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</si>
  <si>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</si>
  <si>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</si>
  <si>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</si>
  <si>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</si>
  <si>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</si>
  <si>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</si>
  <si>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</si>
  <si>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</si>
  <si>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</si>
  <si>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</si>
  <si>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</si>
  <si>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</si>
  <si>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</si>
  <si>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</si>
  <si>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</si>
  <si>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</si>
  <si>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</si>
  <si>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</si>
  <si>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</si>
  <si>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</si>
  <si>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</si>
  <si>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</si>
  <si>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</si>
  <si>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</si>
  <si>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</si>
  <si>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</si>
  <si>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</si>
  <si>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</si>
  <si>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</si>
  <si>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</si>
  <si>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</si>
  <si>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</si>
  <si>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</si>
  <si>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</si>
  <si>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</si>
  <si>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</si>
  <si>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</si>
  <si>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</si>
  <si>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</si>
  <si>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</si>
  <si>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</si>
  <si>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</si>
  <si>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</si>
  <si>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</si>
  <si>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</si>
  <si>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</si>
  <si>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</si>
  <si>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</si>
  <si>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</si>
  <si>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</si>
  <si>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</si>
  <si>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</si>
  <si>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</si>
  <si>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</si>
  <si>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</si>
  <si>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</si>
  <si>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</si>
  <si>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</si>
  <si>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</si>
  <si>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</si>
  <si>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</si>
  <si>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</si>
  <si>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</si>
  <si>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</si>
  <si>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</si>
  <si>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</si>
  <si>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</si>
  <si>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</si>
  <si>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</si>
  <si>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</si>
  <si>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</si>
  <si>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</si>
  <si>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</si>
  <si>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</si>
  <si>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</si>
  <si>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</si>
  <si>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</si>
  <si>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</si>
  <si>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</si>
  <si>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</si>
  <si>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</si>
  <si>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</si>
  <si>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</si>
  <si>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</si>
  <si>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</si>
  <si>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</si>
  <si>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</si>
  <si>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</si>
  <si>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</si>
  <si>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</si>
  <si>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</si>
  <si>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</si>
  <si>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</si>
  <si>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</si>
  <si>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</si>
  <si>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</si>
  <si>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</si>
  <si>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</si>
  <si>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</si>
  <si>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</si>
  <si>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</si>
  <si>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</si>
  <si>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</si>
  <si>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</si>
  <si>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</si>
  <si>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</si>
  <si>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</si>
  <si>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</si>
  <si>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</si>
  <si>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</si>
  <si>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</si>
  <si>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</si>
  <si>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</si>
  <si>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</si>
  <si>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</si>
  <si>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</si>
  <si>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</si>
  <si>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</si>
  <si>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</si>
  <si>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</si>
  <si>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</si>
  <si>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</si>
  <si>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</si>
  <si>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</si>
  <si>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</si>
  <si>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</si>
  <si>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</si>
  <si>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</si>
  <si>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</si>
  <si>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</si>
  <si>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</si>
  <si>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</si>
  <si>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</si>
  <si>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</si>
  <si>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</si>
  <si>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</si>
  <si>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</si>
  <si>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</si>
  <si>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</si>
  <si>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</si>
  <si>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</si>
  <si>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</si>
  <si>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</si>
  <si>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</si>
  <si>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</si>
  <si>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</si>
  <si>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</si>
  <si>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</si>
  <si>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</si>
  <si>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</si>
  <si>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</si>
  <si>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</si>
  <si>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</si>
  <si>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</si>
  <si>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</si>
  <si>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</si>
  <si>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</si>
  <si>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</si>
  <si>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</si>
  <si>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</si>
  <si>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</si>
  <si>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</si>
  <si>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</si>
  <si>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</si>
  <si>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</si>
  <si>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</si>
  <si>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</si>
  <si>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</si>
  <si>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</si>
  <si>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</si>
  <si>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</si>
  <si>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</si>
  <si>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</si>
  <si>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</si>
  <si>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</si>
  <si>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</si>
  <si>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</si>
  <si>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</si>
  <si>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</si>
  <si>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</si>
  <si>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</si>
  <si>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</si>
  <si>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</si>
  <si>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</si>
  <si>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</si>
  <si>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</si>
  <si>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</si>
  <si>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</si>
  <si>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</si>
  <si>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</si>
  <si>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</si>
  <si>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</si>
  <si>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</si>
  <si>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</si>
  <si>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</si>
  <si>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</si>
  <si>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</si>
  <si>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</si>
  <si>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</si>
  <si>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</si>
  <si>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</si>
  <si>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</si>
  <si>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</si>
  <si>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</si>
  <si>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</si>
  <si>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</si>
  <si>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</si>
  <si>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</si>
  <si>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</si>
  <si>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</si>
  <si>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</si>
  <si>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</si>
  <si>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</si>
  <si>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</si>
  <si>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</si>
  <si>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</si>
  <si>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</si>
  <si>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</si>
  <si>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</si>
  <si>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</si>
  <si>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</si>
  <si>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</si>
  <si>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</si>
  <si>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</si>
  <si>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</si>
  <si>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</si>
  <si>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</si>
  <si>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</si>
  <si>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</si>
  <si>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</si>
  <si>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</si>
  <si>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</si>
  <si>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</si>
  <si>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</si>
  <si>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</si>
  <si>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</si>
  <si>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</si>
  <si>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</si>
  <si>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</si>
  <si>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</si>
  <si>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</si>
  <si>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</si>
  <si>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</si>
  <si>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</si>
  <si>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</si>
  <si>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</si>
  <si>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</si>
  <si>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</si>
  <si>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</si>
  <si>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</si>
  <si>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</si>
  <si>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</si>
  <si>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</si>
  <si>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</si>
  <si>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</si>
  <si>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</si>
  <si>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</si>
  <si>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</si>
  <si>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</si>
  <si>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</si>
  <si>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</si>
  <si>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</si>
  <si>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</si>
  <si>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</si>
  <si>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</si>
  <si>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</si>
  <si>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</si>
  <si>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</si>
  <si>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</si>
  <si>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</si>
  <si>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</si>
  <si>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</si>
  <si>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</si>
  <si>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</si>
  <si>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</si>
  <si>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</si>
  <si>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</si>
  <si>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</si>
  <si>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</si>
  <si>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</si>
  <si>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</si>
  <si>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</si>
  <si>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</si>
  <si>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</si>
  <si>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</si>
  <si>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</si>
  <si>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</si>
  <si>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</si>
  <si>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</si>
  <si>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</si>
  <si>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</si>
  <si>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</si>
  <si>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</si>
  <si>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</si>
  <si>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</si>
  <si>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</si>
  <si>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</si>
  <si>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</si>
  <si>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</si>
  <si>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</si>
  <si>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</si>
  <si>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</si>
  <si>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</si>
  <si>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</si>
  <si>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</si>
  <si>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</si>
  <si>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</si>
  <si>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</si>
  <si>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</si>
  <si>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</si>
  <si>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</si>
  <si>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</si>
  <si>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</si>
  <si>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</si>
  <si>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</si>
  <si>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</si>
  <si>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</si>
  <si>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</si>
  <si>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</si>
  <si>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</si>
  <si>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</si>
  <si>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</si>
  <si>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</si>
  <si>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</si>
  <si>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</si>
  <si>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</si>
  <si>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</si>
  <si>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</si>
  <si>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</si>
  <si>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</si>
  <si>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</si>
  <si>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</si>
  <si>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</si>
  <si>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</si>
  <si>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</si>
  <si>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</si>
  <si>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</si>
  <si>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</si>
  <si>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</si>
  <si>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</si>
  <si>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</si>
  <si>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</si>
  <si>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</si>
  <si>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</si>
  <si>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</si>
  <si>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</si>
  <si>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</si>
  <si>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</si>
  <si>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</si>
  <si>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</si>
  <si>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</si>
  <si>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</si>
  <si>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</si>
  <si>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</si>
  <si>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</si>
  <si>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</si>
  <si>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</si>
  <si>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</si>
  <si>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</si>
  <si>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</si>
  <si>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</si>
  <si>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</si>
  <si>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</si>
  <si>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</si>
  <si>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</si>
  <si>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</si>
  <si>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</si>
  <si>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</si>
  <si>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</si>
  <si>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</si>
  <si>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</si>
  <si>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</si>
  <si>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</si>
  <si>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</si>
  <si>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</si>
  <si>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</si>
  <si>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</si>
  <si>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</si>
  <si>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</si>
  <si>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</si>
  <si>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</si>
  <si>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</si>
  <si>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</si>
  <si>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</si>
  <si>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</si>
  <si>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</si>
  <si>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</si>
  <si>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</si>
  <si>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</si>
  <si>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</si>
  <si>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</si>
  <si>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</si>
  <si>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</si>
  <si>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</si>
  <si>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</si>
  <si>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</si>
  <si>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</si>
  <si>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</si>
  <si>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</si>
  <si>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</si>
  <si>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</si>
  <si>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</si>
  <si>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</si>
  <si>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</si>
  <si>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</si>
  <si>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</si>
  <si>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</si>
  <si>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</si>
  <si>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</si>
  <si>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</si>
  <si>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</si>
  <si>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</si>
  <si>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</si>
  <si>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</si>
  <si>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</si>
  <si>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</si>
  <si>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</si>
  <si>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</si>
  <si>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</si>
  <si>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</si>
  <si>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</si>
  <si>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</si>
  <si>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</si>
  <si>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</si>
  <si>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</si>
  <si>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</si>
  <si>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</si>
  <si>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</si>
  <si>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</si>
  <si>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</si>
  <si>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</si>
  <si>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</si>
  <si>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</si>
  <si>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</si>
  <si>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</si>
  <si>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</si>
  <si>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</si>
  <si>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</si>
  <si>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</si>
  <si>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</si>
  <si>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</si>
  <si>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</si>
  <si>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</si>
  <si>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</si>
  <si>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</si>
  <si>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</si>
  <si>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</si>
  <si>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</si>
  <si>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</si>
  <si>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</si>
  <si>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</si>
  <si>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</si>
  <si>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</si>
  <si>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</si>
  <si>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</si>
  <si>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</si>
  <si>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</si>
  <si>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</si>
  <si>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</si>
  <si>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</si>
  <si>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</si>
  <si>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</si>
  <si>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</si>
  <si>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</si>
  <si>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</si>
  <si>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</si>
  <si>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</si>
  <si>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</si>
  <si>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</si>
  <si>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</si>
  <si>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</si>
  <si>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</si>
  <si>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</si>
  <si>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</si>
  <si>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</si>
  <si>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</si>
  <si>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</si>
  <si>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</si>
  <si>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</si>
  <si>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</si>
  <si>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</si>
  <si>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</si>
  <si>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</si>
  <si>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</si>
  <si>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</si>
  <si>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</si>
  <si>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</si>
  <si>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</si>
  <si>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</si>
  <si>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</si>
  <si>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</si>
  <si>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</si>
  <si>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</si>
  <si>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</si>
  <si>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</si>
  <si>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</si>
  <si>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</si>
  <si>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</si>
  <si>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</si>
  <si>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</si>
  <si>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</si>
  <si>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</si>
  <si>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</si>
  <si>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</si>
  <si>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</si>
  <si>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</si>
  <si>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</si>
  <si>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</si>
  <si>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</si>
  <si>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</si>
  <si>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</si>
  <si>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</si>
  <si>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</si>
  <si>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</si>
  <si>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</si>
  <si>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</si>
  <si>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</si>
  <si>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</si>
  <si>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</si>
  <si>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</si>
  <si>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</si>
  <si>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</si>
  <si>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</si>
  <si>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</si>
  <si>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</si>
  <si>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</si>
  <si>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</si>
  <si>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</si>
  <si>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</si>
  <si>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</si>
  <si>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</si>
  <si>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</si>
  <si>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</si>
  <si>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</si>
  <si>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</si>
  <si>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</si>
  <si>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</si>
  <si>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</si>
  <si>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</si>
  <si>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</si>
  <si>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</si>
  <si>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</si>
  <si>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</si>
  <si>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</si>
  <si>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</si>
  <si>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</si>
  <si>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</si>
  <si>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</si>
  <si>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</si>
  <si>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</si>
  <si>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</si>
  <si>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</si>
  <si>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</si>
  <si>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</si>
  <si>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</si>
  <si>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</si>
  <si>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</si>
  <si>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</si>
  <si>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</si>
  <si>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</si>
  <si>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</si>
  <si>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</si>
  <si>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</si>
  <si>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</si>
  <si>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</si>
  <si>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</si>
  <si>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</si>
  <si>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</si>
  <si>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</si>
  <si>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</si>
  <si>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</si>
  <si>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</si>
  <si>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</si>
  <si>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</si>
  <si>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</si>
  <si>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</si>
  <si>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</si>
  <si>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</si>
  <si>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</si>
  <si>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</si>
  <si>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</si>
  <si>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</si>
  <si>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</si>
  <si>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</si>
  <si>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</si>
  <si>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</si>
  <si>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</si>
  <si>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</si>
  <si>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</si>
  <si>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</si>
  <si>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</si>
  <si>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</si>
  <si>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</si>
  <si>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</si>
  <si>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</si>
  <si>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</si>
  <si>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</si>
  <si>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</si>
  <si>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</si>
  <si>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</si>
  <si>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</si>
  <si>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</si>
  <si>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</si>
  <si>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</si>
  <si>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</si>
  <si>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</si>
  <si>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</si>
  <si>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</si>
  <si>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</si>
  <si>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</si>
  <si>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</si>
  <si>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</si>
  <si>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</si>
  <si>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</si>
  <si>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</si>
  <si>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</si>
  <si>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</si>
  <si>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</si>
  <si>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</si>
  <si>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</si>
  <si>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</si>
  <si>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</si>
  <si>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</si>
  <si>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</si>
  <si>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</si>
  <si>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</si>
  <si>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</si>
  <si>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</si>
  <si>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</si>
  <si>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</si>
  <si>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</si>
  <si>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</si>
  <si>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</si>
  <si>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</si>
  <si>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</si>
  <si>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</si>
  <si>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</si>
  <si>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</si>
  <si>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</si>
  <si>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</si>
  <si>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</si>
  <si>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</si>
  <si>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</si>
  <si>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</si>
  <si>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</si>
  <si>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</si>
  <si>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</si>
  <si>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</si>
  <si>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</si>
  <si>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</si>
  <si>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</si>
  <si>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</si>
  <si>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</si>
  <si>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</si>
  <si>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</si>
  <si>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</si>
  <si>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</si>
  <si>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</si>
  <si>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</si>
  <si>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</si>
  <si>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</si>
  <si>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</si>
  <si>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</si>
  <si>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</si>
  <si>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</si>
  <si>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</si>
  <si>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</si>
  <si>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</si>
  <si>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</si>
  <si>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</si>
  <si>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</si>
  <si>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</si>
  <si>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</si>
  <si>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</si>
  <si>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</si>
  <si>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</si>
  <si>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</si>
  <si>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</si>
  <si>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</si>
  <si>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</si>
  <si>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</si>
  <si>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</si>
  <si>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</si>
  <si>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</si>
  <si>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</si>
  <si>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</si>
  <si>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</si>
  <si>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</si>
  <si>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</si>
  <si>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</si>
  <si>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</si>
  <si>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</si>
  <si>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</si>
  <si>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</si>
  <si>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</si>
  <si>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</si>
  <si>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</si>
  <si>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</si>
  <si>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</si>
  <si>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</si>
  <si>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</si>
  <si>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</si>
  <si>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</si>
  <si>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</si>
  <si>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</si>
  <si>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</si>
  <si>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</si>
  <si>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</si>
  <si>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</si>
  <si>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</si>
  <si>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</si>
  <si>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</si>
  <si>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</si>
  <si>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</si>
  <si>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</si>
  <si>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</si>
  <si>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</si>
  <si>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</si>
  <si>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</si>
  <si>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</si>
  <si>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</si>
  <si>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</si>
  <si>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</si>
  <si>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</si>
  <si>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</si>
  <si>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</si>
  <si>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</si>
  <si>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</si>
  <si>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</si>
  <si>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</si>
  <si>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</si>
  <si>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</si>
  <si>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</si>
  <si>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</si>
  <si>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</si>
  <si>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</si>
  <si>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</si>
  <si>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</si>
  <si>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</si>
  <si>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</si>
  <si>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</si>
  <si>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</si>
  <si>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</si>
  <si>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</si>
  <si>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</si>
  <si>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</si>
  <si>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</si>
  <si>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</si>
  <si>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</si>
  <si>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</si>
  <si>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</si>
  <si>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</si>
  <si>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</si>
  <si>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</si>
  <si>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</si>
  <si>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</si>
  <si>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</si>
  <si>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</si>
  <si>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</si>
  <si>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</si>
  <si>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</si>
  <si>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</si>
  <si>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</si>
  <si>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</si>
  <si>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</si>
  <si>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</si>
  <si>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</si>
  <si>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</si>
  <si>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</si>
  <si>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</si>
  <si>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</si>
  <si>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</si>
  <si>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</si>
  <si>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</si>
  <si>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</si>
  <si>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</si>
  <si>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</si>
  <si>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</si>
  <si>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</si>
  <si>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</si>
  <si>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</si>
  <si>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</si>
  <si>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</si>
  <si>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</si>
  <si>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</si>
  <si>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</si>
  <si>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</si>
  <si>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</si>
  <si>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</si>
  <si>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</si>
  <si>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</si>
  <si>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</si>
  <si>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</si>
  <si>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</si>
  <si>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</si>
  <si>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</si>
  <si>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</si>
  <si>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</si>
  <si>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</si>
  <si>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</si>
  <si>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</si>
  <si>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</si>
  <si>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</si>
  <si>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</si>
  <si>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</si>
  <si>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</si>
  <si>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</si>
  <si>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</si>
  <si>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</si>
  <si>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</si>
  <si>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</si>
  <si>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</si>
  <si>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</si>
  <si>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</si>
  <si>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</si>
  <si>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</si>
  <si>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</si>
  <si>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</si>
  <si>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</si>
  <si>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</si>
  <si>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</si>
  <si>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</si>
  <si>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</si>
  <si>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</si>
  <si>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</si>
  <si>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</si>
  <si>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</si>
  <si>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</si>
  <si>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</si>
  <si>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</si>
  <si>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</si>
  <si>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</si>
  <si>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</si>
  <si>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</si>
  <si>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</si>
  <si>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</si>
  <si>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</si>
  <si>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</si>
  <si>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</si>
  <si>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</si>
  <si>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</si>
  <si>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</si>
  <si>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</si>
  <si>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</si>
  <si>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</si>
  <si>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</si>
  <si>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</si>
  <si>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</si>
  <si>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</si>
  <si>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</si>
  <si>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</si>
  <si>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</si>
  <si>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</si>
  <si>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</si>
  <si>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</si>
  <si>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</si>
  <si>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</si>
  <si>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</si>
  <si>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</si>
  <si>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</si>
  <si>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</si>
  <si>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</si>
  <si>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</si>
  <si>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</si>
  <si>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</si>
  <si>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</si>
  <si>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</si>
  <si>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</si>
  <si>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</si>
  <si>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</si>
  <si>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</si>
  <si>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</si>
  <si>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</si>
  <si>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</si>
  <si>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</si>
  <si>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</si>
  <si>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</si>
  <si>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</si>
  <si>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</si>
  <si>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</si>
  <si>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</si>
  <si>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</si>
  <si>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</si>
  <si>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</si>
  <si>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</si>
  <si>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</si>
  <si>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</si>
  <si>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</si>
  <si>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</si>
  <si>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</si>
  <si>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</si>
  <si>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</si>
  <si>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</si>
  <si>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</si>
  <si>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</si>
  <si>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</si>
  <si>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</si>
  <si>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</si>
  <si>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</si>
  <si>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</si>
  <si>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</si>
  <si>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</si>
  <si>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</si>
  <si>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</si>
  <si>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</si>
  <si>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</si>
  <si>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</si>
  <si>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</si>
  <si>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</si>
  <si>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</si>
  <si>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</si>
  <si>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</si>
  <si>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</si>
  <si>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</si>
  <si>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</si>
  <si>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</si>
  <si>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</si>
  <si>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</si>
  <si>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</si>
  <si>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</si>
  <si>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</si>
  <si>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</si>
  <si>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</si>
  <si>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</si>
  <si>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</si>
  <si>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</si>
  <si>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</si>
  <si>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</si>
  <si>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</si>
  <si>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</si>
  <si>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</si>
  <si>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</si>
  <si>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</si>
  <si>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</si>
  <si>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</si>
  <si>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</si>
  <si>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</si>
  <si>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</si>
  <si>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</si>
  <si>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</si>
  <si>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</si>
  <si>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</si>
  <si>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</si>
  <si>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</si>
  <si>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</si>
  <si>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</si>
  <si>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</si>
  <si>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</si>
  <si>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</si>
  <si>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</si>
  <si>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</si>
  <si>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</si>
  <si>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</si>
  <si>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</si>
  <si>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</si>
  <si>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</si>
  <si>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</si>
  <si>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</si>
  <si>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</si>
  <si>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</si>
  <si>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</si>
  <si>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</si>
  <si>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</si>
  <si>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</si>
  <si>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</si>
  <si>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</si>
  <si>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</si>
  <si>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</si>
  <si>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</si>
  <si>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</si>
  <si>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</si>
  <si>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</si>
  <si>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</si>
  <si>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</si>
  <si>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</si>
  <si>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</si>
  <si>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</si>
  <si>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</si>
  <si>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</si>
  <si>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</si>
  <si>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</si>
  <si>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</si>
  <si>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</si>
  <si>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</si>
  <si>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</si>
  <si>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</si>
  <si>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</si>
  <si>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</si>
  <si>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</si>
  <si>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</si>
  <si>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</si>
  <si>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</si>
  <si>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</si>
  <si>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</si>
  <si>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</si>
  <si>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</si>
  <si>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</si>
  <si>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</si>
  <si>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</si>
  <si>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</si>
  <si>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</si>
  <si>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</si>
  <si>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</si>
  <si>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</si>
  <si>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</si>
  <si>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</si>
  <si>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</si>
  <si>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</si>
  <si>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</si>
  <si>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</si>
  <si>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</si>
  <si>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</si>
  <si>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</si>
  <si>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</si>
  <si>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</si>
  <si>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</si>
  <si>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</si>
  <si>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</si>
  <si>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</si>
  <si>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</si>
  <si>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</si>
  <si>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</si>
  <si>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</si>
  <si>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</si>
  <si>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</si>
  <si>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</si>
  <si>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</si>
  <si>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</si>
  <si>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</si>
  <si>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</si>
  <si>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</si>
  <si>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</si>
  <si>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</si>
  <si>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</si>
  <si>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</si>
  <si>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</si>
  <si>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</si>
  <si>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</si>
  <si>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</si>
  <si>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</si>
  <si>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</si>
  <si>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</si>
  <si>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</si>
  <si>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</si>
  <si>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</si>
  <si>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</si>
  <si>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</si>
  <si>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</si>
  <si>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</si>
  <si>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</si>
  <si>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</si>
  <si>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</si>
  <si>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</si>
  <si>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</si>
  <si>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</si>
  <si>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</si>
  <si>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</si>
  <si>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</si>
  <si>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</si>
  <si>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</si>
  <si>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</si>
  <si>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</si>
  <si>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</si>
  <si>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</si>
  <si>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</si>
  <si>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</si>
  <si>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</si>
  <si>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</si>
  <si>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</si>
  <si>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</si>
  <si>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</si>
  <si>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</si>
  <si>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</si>
  <si>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</si>
  <si>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</si>
  <si>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</si>
  <si>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</si>
  <si>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</si>
  <si>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</si>
  <si>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</si>
  <si>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</si>
  <si>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</si>
  <si>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</si>
  <si>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</si>
  <si>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</si>
  <si>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</si>
  <si>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</si>
  <si>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</si>
  <si>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</si>
  <si>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</si>
  <si>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</si>
  <si>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</si>
  <si>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</si>
  <si>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</si>
  <si>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</si>
  <si>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</si>
  <si>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</si>
  <si>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</si>
  <si>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</si>
  <si>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</si>
  <si>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</si>
  <si>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</si>
  <si>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</si>
  <si>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</si>
  <si>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</si>
  <si>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</si>
  <si>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</si>
  <si>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</si>
  <si>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</si>
  <si>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</si>
  <si>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</si>
  <si>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</si>
  <si>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</si>
  <si>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</si>
  <si>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</si>
  <si>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</si>
  <si>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</si>
  <si>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</si>
  <si>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</si>
  <si>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</si>
  <si>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</si>
  <si>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</si>
  <si>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</si>
  <si>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</si>
  <si>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</si>
  <si>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</si>
  <si>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</si>
  <si>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</si>
  <si>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</si>
  <si>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</si>
  <si>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</si>
  <si>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</si>
  <si>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</si>
  <si>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</si>
  <si>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</si>
  <si>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</si>
  <si>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</si>
  <si>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</si>
  <si>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</si>
  <si>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</si>
  <si>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</si>
  <si>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</si>
  <si>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</si>
  <si>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</si>
  <si>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</si>
  <si>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</si>
  <si>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</si>
  <si>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</si>
  <si>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</si>
  <si>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</si>
  <si>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</si>
  <si>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</si>
  <si>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</si>
  <si>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</si>
  <si>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</si>
  <si>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</si>
  <si>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</si>
  <si>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</si>
  <si>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</si>
  <si>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</si>
  <si>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</si>
  <si>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</si>
  <si>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</si>
  <si>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</si>
  <si>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</si>
  <si>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</si>
  <si>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</si>
  <si>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</si>
  <si>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</si>
  <si>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</si>
  <si>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</si>
  <si>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</si>
  <si>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</si>
  <si>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</si>
  <si>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</si>
  <si>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</si>
  <si>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</si>
  <si>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</si>
  <si>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</si>
  <si>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</si>
  <si>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</si>
  <si>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</si>
  <si>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</si>
  <si>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</si>
  <si>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</si>
  <si>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</si>
  <si>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</si>
  <si>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</si>
  <si>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</si>
  <si>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</si>
  <si>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</si>
  <si>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</si>
  <si>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</si>
  <si>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</si>
  <si>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</si>
  <si>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</si>
  <si>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</si>
  <si>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</si>
  <si>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</si>
  <si>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</si>
  <si>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</si>
  <si>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</si>
  <si>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</si>
  <si>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</si>
  <si>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</si>
  <si>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</si>
  <si>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</si>
  <si>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</si>
  <si>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</si>
  <si>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</si>
  <si>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</si>
  <si>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</si>
  <si>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</si>
  <si>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</si>
  <si>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</si>
  <si>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</si>
  <si>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</si>
  <si>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</si>
  <si>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</si>
  <si>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</si>
  <si>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</si>
  <si>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</si>
  <si>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</si>
  <si>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</si>
  <si>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</si>
  <si>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</si>
  <si>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</si>
  <si>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</si>
  <si>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</si>
  <si>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</si>
  <si>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</si>
  <si>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</si>
  <si>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</si>
  <si>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</si>
  <si>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</si>
  <si>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</si>
  <si>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</si>
  <si>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</si>
  <si>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</si>
  <si>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</si>
  <si>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</si>
  <si>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</si>
  <si>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</si>
  <si>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</si>
  <si>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</si>
  <si>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</si>
  <si>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</si>
  <si>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</si>
  <si>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</si>
  <si>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</si>
  <si>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</si>
  <si>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</si>
  <si>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</si>
  <si>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</si>
  <si>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</si>
  <si>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</si>
  <si>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</si>
  <si>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</si>
  <si>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</si>
  <si>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</si>
  <si>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</si>
  <si>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</si>
  <si>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</si>
  <si>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</si>
  <si>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</si>
  <si>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</si>
  <si>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</si>
  <si>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</si>
  <si>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</si>
  <si>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</si>
  <si>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</si>
  <si>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</si>
  <si>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</si>
  <si>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</si>
  <si>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</si>
  <si>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</si>
  <si>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</si>
  <si>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</si>
  <si>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</si>
  <si>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</si>
  <si>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</si>
  <si>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</si>
  <si>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</si>
  <si>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</si>
  <si>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</si>
  <si>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</si>
  <si>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</si>
  <si>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</si>
  <si>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</si>
  <si>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</si>
  <si>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</si>
  <si>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</si>
  <si>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</si>
  <si>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</si>
  <si>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</si>
  <si>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</si>
  <si>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</si>
  <si>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</si>
  <si>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</si>
  <si>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</si>
  <si>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</si>
  <si>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</si>
  <si>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</si>
  <si>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</si>
  <si>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</si>
  <si>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</si>
  <si>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</si>
  <si>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</si>
  <si>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</si>
  <si>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</si>
  <si>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</si>
  <si>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</si>
  <si>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</si>
  <si>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</si>
  <si>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</si>
  <si>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</si>
  <si>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</si>
  <si>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</si>
  <si>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</si>
  <si>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</si>
  <si>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</si>
  <si>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</si>
  <si>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</si>
  <si>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</si>
  <si>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</si>
  <si>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</si>
  <si>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</si>
  <si>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</si>
  <si>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</si>
  <si>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</si>
  <si>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</si>
  <si>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</si>
  <si>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</si>
  <si>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</si>
  <si>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</si>
  <si>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</si>
  <si>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</si>
  <si>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</si>
  <si>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</si>
  <si>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</si>
  <si>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</si>
  <si>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</si>
  <si>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</si>
  <si>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</si>
  <si>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</si>
  <si>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</si>
  <si>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</si>
  <si>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</si>
  <si>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</si>
  <si>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</si>
  <si>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</si>
  <si>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</si>
  <si>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</si>
  <si>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</si>
  <si>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</si>
  <si>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</si>
  <si>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</si>
  <si>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</si>
  <si>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</si>
  <si>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</si>
  <si>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</si>
  <si>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</si>
  <si>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</si>
  <si>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</si>
  <si>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</si>
  <si>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</si>
  <si>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</si>
  <si>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</si>
  <si>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</si>
  <si>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</si>
  <si>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</si>
  <si>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</si>
  <si>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</si>
  <si>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</si>
  <si>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</si>
  <si>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</si>
  <si>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</si>
  <si>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</si>
  <si>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</si>
  <si>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</si>
  <si>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</si>
  <si>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</si>
  <si>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</si>
  <si>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</si>
  <si>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</si>
  <si>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</si>
  <si>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</si>
  <si>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</si>
  <si>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</si>
  <si>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</si>
  <si>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</si>
  <si>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</si>
  <si>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</si>
  <si>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</si>
  <si>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</si>
  <si>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</si>
  <si>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</si>
  <si>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</si>
  <si>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</si>
  <si>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</si>
  <si>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</si>
  <si>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</si>
  <si>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</si>
  <si>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</si>
  <si>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</si>
  <si>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</si>
  <si>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</si>
  <si>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</si>
  <si>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</si>
  <si>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</si>
  <si>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</si>
  <si>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</si>
  <si>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</si>
  <si>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</si>
  <si>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</si>
  <si>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</si>
  <si>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</si>
  <si>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</si>
  <si>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</si>
  <si>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</si>
  <si>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</si>
  <si>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</si>
  <si>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</si>
  <si>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</si>
  <si>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</si>
  <si>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</si>
  <si>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</si>
  <si>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</si>
  <si>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</si>
  <si>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</si>
  <si>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</si>
  <si>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</si>
  <si>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</si>
  <si>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</si>
  <si>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</si>
  <si>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</si>
  <si>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</si>
  <si>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</si>
  <si>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</si>
  <si>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</si>
  <si>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</si>
  <si>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</si>
  <si>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</si>
  <si>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</si>
  <si>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</si>
  <si>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</si>
  <si>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</si>
  <si>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</si>
  <si>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</si>
  <si>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</si>
  <si>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</si>
  <si>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</si>
  <si>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</si>
  <si>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</si>
  <si>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</si>
  <si>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</si>
  <si>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</si>
  <si>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</si>
  <si>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</si>
  <si>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</si>
  <si>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</si>
  <si>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</si>
  <si>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</si>
  <si>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</si>
  <si>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</si>
  <si>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</si>
  <si>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</si>
  <si>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</si>
  <si>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</si>
  <si>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</si>
  <si>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</si>
  <si>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</si>
  <si>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</si>
  <si>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</si>
  <si>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</si>
  <si>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</si>
  <si>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</si>
  <si>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</si>
  <si>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</si>
  <si>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</si>
  <si>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</si>
  <si>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</si>
  <si>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</si>
  <si>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</si>
  <si>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</si>
  <si>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</si>
  <si>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</si>
  <si>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</si>
  <si>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</si>
  <si>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</si>
  <si>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</si>
  <si>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</si>
  <si>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</si>
  <si>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</si>
  <si>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</si>
  <si>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</si>
  <si>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</si>
  <si>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</si>
  <si>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</si>
  <si>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</si>
  <si>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</si>
  <si>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</si>
  <si>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</si>
  <si>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</si>
  <si>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</si>
  <si>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</si>
  <si>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</si>
  <si>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</si>
  <si>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</si>
  <si>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</si>
  <si>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</si>
  <si>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</si>
  <si>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</si>
  <si>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</si>
  <si>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</si>
  <si>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</si>
  <si>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</si>
  <si>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</si>
  <si>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</si>
  <si>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</si>
  <si>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</si>
  <si>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</si>
  <si>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</si>
  <si>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</si>
  <si>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</si>
  <si>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</si>
  <si>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</si>
  <si>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</si>
  <si>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</si>
  <si>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</si>
  <si>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</si>
  <si>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</si>
  <si>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</si>
  <si>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</si>
  <si>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</si>
  <si>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</si>
  <si>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</si>
  <si>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</si>
  <si>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</si>
  <si>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</si>
  <si>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</si>
  <si>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</si>
  <si>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</si>
  <si>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</si>
  <si>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</si>
  <si>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</si>
  <si>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</si>
  <si>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</si>
  <si>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</si>
  <si>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</si>
  <si>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</si>
  <si>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</si>
  <si>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</si>
  <si>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</si>
  <si>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</si>
  <si>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</si>
  <si>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</si>
  <si>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</si>
  <si>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</si>
  <si>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</si>
  <si>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</si>
  <si>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</si>
  <si>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</si>
  <si>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</si>
  <si>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</si>
  <si>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</si>
  <si>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</si>
  <si>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</si>
  <si>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</si>
  <si>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</si>
  <si>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</si>
  <si>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</si>
  <si>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</si>
  <si>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</si>
  <si>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</si>
  <si>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</si>
  <si>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</si>
  <si>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</si>
  <si>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</si>
  <si>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</si>
  <si>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</si>
  <si>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</si>
  <si>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</si>
  <si>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</si>
  <si>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</si>
  <si>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</si>
  <si>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</si>
  <si>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</si>
  <si>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</si>
  <si>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</si>
  <si>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</si>
  <si>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</si>
  <si>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</si>
  <si>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</si>
  <si>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</si>
  <si>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</si>
  <si>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</si>
  <si>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</si>
  <si>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</si>
  <si>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</si>
  <si>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</si>
  <si>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</si>
  <si>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</si>
  <si>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</si>
  <si>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</si>
  <si>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</si>
  <si>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</si>
  <si>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</si>
  <si>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</si>
  <si>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</si>
  <si>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</si>
  <si>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</si>
  <si>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</si>
  <si>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</si>
  <si>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</si>
  <si>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</si>
  <si>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</si>
  <si>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</si>
  <si>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</si>
  <si>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</si>
  <si>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</si>
  <si>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</si>
  <si>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</si>
  <si>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</si>
  <si>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</si>
  <si>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</si>
  <si>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</si>
  <si>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</si>
  <si>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</si>
  <si>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</si>
  <si>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</si>
  <si>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</si>
  <si>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</si>
  <si>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</si>
  <si>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</si>
  <si>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</si>
  <si>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</si>
  <si>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</si>
  <si>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</si>
  <si>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</si>
  <si>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</si>
  <si>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</si>
  <si>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</si>
  <si>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</si>
  <si>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</si>
  <si>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</si>
  <si>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</si>
  <si>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</si>
  <si>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</si>
  <si>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</si>
  <si>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</si>
  <si>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</si>
  <si>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</si>
  <si>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</si>
  <si>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</si>
  <si>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</si>
  <si>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</si>
  <si>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</si>
  <si>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</si>
  <si>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</si>
  <si>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</si>
  <si>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</si>
  <si>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</si>
  <si>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</si>
  <si>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</si>
  <si>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</si>
  <si>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</si>
  <si>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</si>
  <si>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</si>
  <si>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</si>
  <si>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</si>
  <si>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</si>
  <si>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</si>
  <si>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</si>
  <si>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</si>
  <si>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</si>
  <si>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</si>
  <si>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</si>
  <si>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</si>
  <si>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</si>
  <si>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</si>
  <si>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</si>
  <si>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</si>
  <si>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</si>
  <si>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</si>
  <si>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</si>
  <si>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</si>
  <si>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</si>
  <si>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</si>
  <si>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</si>
  <si>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</si>
  <si>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</si>
  <si>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</si>
  <si>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</si>
  <si>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</si>
  <si>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</si>
  <si>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</si>
  <si>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</si>
  <si>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</si>
  <si>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</si>
  <si>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</si>
  <si>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</si>
  <si>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</si>
  <si>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</si>
  <si>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</si>
  <si>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</si>
  <si>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</si>
  <si>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</si>
  <si>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</si>
  <si>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</si>
  <si>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</si>
  <si>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</si>
  <si>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</si>
  <si>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</si>
  <si>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</si>
  <si>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</si>
  <si>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</si>
  <si>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</si>
  <si>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</si>
  <si>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</si>
  <si>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</si>
  <si>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</si>
  <si>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</si>
  <si>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</si>
  <si>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</si>
  <si>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</si>
  <si>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</si>
  <si>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</si>
  <si>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</si>
  <si>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</si>
  <si>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</si>
  <si>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</si>
  <si>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</si>
  <si>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</si>
  <si>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</si>
  <si>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</si>
  <si>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</si>
  <si>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</si>
  <si>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</si>
  <si>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</si>
  <si>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</si>
  <si>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</si>
  <si>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</si>
  <si>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</si>
  <si>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</si>
  <si>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</si>
  <si>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</si>
  <si>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</si>
  <si>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</si>
  <si>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</si>
  <si>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</si>
  <si>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</si>
  <si>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</si>
  <si>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</si>
  <si>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</si>
  <si>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</si>
  <si>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</si>
  <si>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</si>
  <si>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</si>
  <si>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</si>
  <si>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</si>
  <si>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</si>
  <si>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</si>
  <si>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</si>
  <si>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</si>
  <si>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</si>
  <si>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</si>
  <si>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</si>
  <si>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</si>
  <si>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</si>
  <si>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</si>
  <si>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</si>
  <si>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</si>
  <si>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</si>
  <si>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</si>
  <si>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</si>
  <si>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</si>
  <si>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</si>
  <si>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</si>
  <si>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</si>
  <si>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</si>
  <si>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</si>
  <si>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</si>
  <si>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</si>
  <si>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</si>
  <si>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</si>
  <si>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</si>
  <si>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</si>
  <si>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</si>
  <si>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</si>
  <si>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</si>
  <si>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</si>
  <si>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</si>
  <si>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</si>
  <si>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</si>
  <si>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</si>
  <si>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</si>
  <si>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</si>
  <si>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</si>
  <si>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</si>
  <si>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</si>
  <si>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</si>
  <si>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</si>
  <si>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</si>
  <si>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</si>
  <si>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</si>
  <si>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</si>
  <si>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</si>
  <si>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</si>
  <si>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</si>
  <si>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</si>
  <si>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</si>
  <si>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</si>
  <si>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</si>
  <si>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</si>
  <si>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</si>
  <si>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</si>
  <si>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</si>
  <si>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</si>
  <si>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</si>
  <si>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</si>
  <si>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</si>
  <si>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</si>
  <si>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</si>
  <si>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</si>
  <si>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</si>
  <si>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</si>
  <si>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</si>
  <si>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</si>
  <si>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</si>
  <si>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</si>
  <si>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</si>
  <si>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</si>
  <si>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</si>
  <si>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</si>
  <si>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</si>
  <si>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</si>
  <si>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</si>
  <si>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</si>
  <si>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</si>
  <si>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</si>
  <si>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</si>
  <si>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</si>
  <si>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</si>
  <si>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</si>
  <si>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</si>
  <si>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</si>
  <si>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</si>
  <si>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</si>
  <si>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</si>
  <si>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</si>
  <si>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</si>
  <si>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</si>
  <si>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</si>
  <si>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</si>
  <si>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</si>
  <si>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</si>
  <si>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</si>
  <si>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</si>
  <si>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</si>
  <si>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</si>
  <si>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</si>
  <si>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</si>
  <si>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</si>
  <si>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</si>
  <si>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</si>
  <si>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</si>
  <si>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</si>
  <si>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</si>
  <si>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</si>
  <si>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</si>
  <si>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</si>
  <si>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</si>
  <si>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</si>
  <si>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</si>
  <si>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</si>
  <si>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</si>
  <si>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</si>
  <si>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</si>
  <si>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</si>
  <si>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</si>
  <si>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</si>
  <si>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</si>
  <si>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</si>
  <si>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</si>
  <si>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</si>
  <si>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</si>
  <si>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</si>
  <si>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</si>
  <si>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</si>
  <si>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</si>
  <si>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</si>
  <si>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</si>
  <si>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</si>
  <si>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</si>
  <si>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</si>
  <si>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</si>
  <si>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</si>
  <si>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</si>
  <si>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</si>
  <si>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</si>
  <si>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</si>
  <si>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</si>
  <si>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</si>
  <si>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</si>
  <si>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</si>
  <si>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</si>
  <si>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</si>
  <si>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</si>
  <si>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</si>
  <si>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</si>
  <si>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</si>
  <si>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</si>
  <si>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</si>
  <si>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</si>
  <si>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</si>
  <si>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</si>
  <si>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</si>
  <si>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</si>
  <si>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</si>
  <si>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</si>
  <si>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</si>
  <si>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</si>
  <si>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</si>
  <si>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</si>
  <si>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</si>
  <si>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</si>
  <si>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</si>
  <si>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</si>
  <si>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</si>
  <si>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</si>
  <si>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</si>
  <si>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</si>
  <si>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</si>
  <si>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</si>
  <si>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</si>
  <si>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</si>
  <si>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</si>
  <si>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</si>
  <si>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</si>
  <si>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</si>
  <si>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</si>
  <si>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</si>
  <si>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</si>
  <si>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</si>
  <si>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</si>
  <si>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</si>
  <si>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</si>
  <si>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</si>
  <si>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</si>
  <si>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</si>
  <si>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</si>
  <si>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</si>
  <si>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</si>
  <si>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</si>
  <si>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</si>
  <si>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</si>
  <si>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</si>
  <si>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</si>
  <si>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</si>
  <si>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</si>
  <si>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</si>
  <si>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</si>
  <si>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</si>
  <si>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</si>
  <si>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</si>
  <si>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</si>
  <si>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</si>
  <si>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</si>
  <si>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</si>
  <si>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</si>
  <si>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</si>
  <si>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</si>
  <si>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</si>
  <si>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</si>
  <si>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</si>
  <si>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</si>
  <si>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</si>
  <si>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</si>
  <si>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</si>
  <si>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</si>
  <si>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</si>
  <si>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</si>
  <si>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</si>
  <si>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</si>
  <si>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</si>
  <si>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</si>
  <si>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</si>
  <si>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</si>
  <si>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</si>
  <si>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</si>
  <si>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</si>
  <si>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</si>
  <si>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</si>
  <si>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</si>
  <si>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</si>
  <si>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</si>
  <si>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</si>
  <si>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</si>
  <si>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</si>
  <si>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</si>
  <si>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</si>
  <si>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</si>
  <si>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</si>
  <si>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</si>
  <si>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</si>
  <si>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</si>
  <si>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</si>
  <si>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</si>
  <si>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</si>
  <si>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</si>
  <si>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</si>
  <si>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</si>
  <si>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</si>
  <si>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</si>
  <si>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</si>
  <si>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</si>
  <si>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</si>
  <si>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</si>
  <si>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</si>
  <si>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</si>
  <si>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</si>
  <si>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</si>
  <si>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</si>
  <si>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</si>
  <si>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</si>
  <si>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</si>
  <si>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</si>
  <si>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</si>
  <si>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</si>
  <si>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</si>
  <si>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</si>
  <si>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</si>
  <si>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</si>
  <si>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</si>
  <si>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</si>
  <si>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</si>
  <si>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</si>
  <si>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</si>
  <si>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</si>
  <si>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</si>
  <si>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</si>
  <si>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</si>
  <si>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</si>
  <si>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</si>
  <si>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</si>
  <si>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</si>
  <si>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</si>
  <si>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</si>
  <si>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</si>
  <si>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</si>
  <si>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</si>
  <si>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</si>
  <si>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</si>
  <si>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</si>
  <si>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</si>
  <si>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</si>
  <si>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</si>
  <si>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</si>
  <si>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</si>
  <si>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</si>
  <si>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</si>
  <si>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</si>
  <si>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</si>
  <si>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</si>
  <si>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</si>
  <si>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</si>
  <si>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</si>
  <si>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</si>
  <si>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</si>
  <si>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</si>
  <si>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</si>
  <si>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</si>
  <si>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</si>
  <si>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</si>
  <si>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</si>
  <si>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</si>
  <si>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</si>
  <si>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</si>
  <si>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</si>
  <si>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</si>
  <si>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</si>
  <si>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</si>
  <si>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</si>
  <si>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</si>
  <si>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</si>
  <si>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</si>
  <si>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</si>
  <si>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</si>
  <si>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</si>
  <si>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</si>
  <si>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</si>
  <si>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</si>
  <si>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</si>
  <si>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</si>
  <si>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</si>
  <si>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</si>
  <si>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</si>
  <si>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</si>
  <si>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</si>
  <si>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</si>
  <si>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</si>
  <si>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</si>
  <si>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</si>
  <si>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</si>
  <si>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</si>
  <si>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</si>
  <si>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</si>
  <si>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</si>
  <si>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</si>
  <si>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</si>
  <si>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</si>
  <si>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</si>
  <si>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</si>
  <si>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</si>
  <si>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</si>
  <si>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</si>
  <si>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</si>
  <si>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</si>
  <si>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</si>
  <si>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</si>
  <si>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</si>
  <si>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</si>
  <si>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</si>
  <si>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</si>
  <si>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</si>
  <si>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</si>
  <si>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</si>
  <si>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</si>
  <si>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</si>
  <si>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</si>
  <si>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</si>
  <si>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</si>
  <si>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</si>
  <si>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</si>
  <si>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</si>
  <si>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</si>
  <si>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</si>
  <si>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</si>
  <si>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</si>
  <si>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</si>
  <si>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</si>
  <si>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</si>
  <si>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</si>
  <si>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</si>
  <si>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</si>
  <si>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</si>
  <si>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</si>
  <si>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</si>
  <si>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</si>
  <si>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</si>
  <si>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</si>
  <si>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</si>
  <si>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</si>
  <si>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</si>
  <si>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</si>
  <si>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</si>
  <si>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</si>
  <si>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</si>
  <si>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</si>
  <si>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</si>
  <si>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</si>
  <si>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</si>
  <si>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</si>
  <si>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</si>
  <si>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</si>
  <si>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</si>
  <si>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</si>
  <si>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</si>
  <si>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</si>
  <si>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</si>
  <si>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</si>
  <si>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</si>
  <si>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</si>
  <si>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</si>
  <si>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</si>
  <si>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</si>
  <si>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</si>
  <si>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</si>
  <si>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</si>
  <si>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</si>
  <si>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</si>
  <si>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</si>
  <si>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</si>
  <si>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</si>
  <si>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</si>
  <si>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</si>
  <si>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</si>
  <si>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</si>
  <si>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</si>
  <si>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</si>
  <si>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</si>
  <si>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</si>
  <si>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</si>
  <si>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</si>
  <si>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</si>
  <si>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</si>
  <si>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</si>
  <si>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</si>
  <si>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</si>
  <si>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</si>
  <si>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</si>
  <si>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</si>
  <si>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</si>
  <si>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</si>
  <si>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</si>
  <si>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</si>
  <si>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</si>
  <si>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</si>
  <si>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</si>
  <si>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</si>
  <si>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</si>
  <si>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</si>
  <si>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</si>
  <si>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</si>
  <si>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</si>
  <si>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</si>
  <si>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</si>
  <si>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</si>
  <si>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</si>
  <si>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</si>
  <si>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</si>
  <si>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</si>
  <si>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</si>
  <si>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</si>
  <si>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</si>
  <si>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</si>
  <si>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</si>
  <si>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</si>
  <si>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</si>
  <si>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</si>
  <si>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</si>
  <si>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</si>
  <si>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</si>
  <si>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</si>
  <si>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</si>
  <si>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</si>
  <si>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</si>
  <si>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</si>
  <si>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</si>
  <si>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</si>
  <si>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</si>
  <si>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</si>
  <si>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</si>
  <si>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</si>
  <si>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</si>
  <si>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</si>
  <si>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</si>
  <si>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</si>
  <si>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</si>
  <si>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</si>
  <si>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</si>
  <si>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</si>
  <si>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</si>
  <si>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</si>
  <si>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</si>
  <si>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</si>
  <si>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</si>
  <si>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</si>
  <si>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</si>
  <si>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</si>
  <si>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</si>
  <si>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</si>
  <si>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</si>
  <si>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</si>
  <si>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</si>
  <si>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</si>
  <si>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</si>
  <si>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</si>
  <si>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</si>
  <si>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</si>
  <si>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</si>
  <si>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</si>
  <si>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</si>
  <si>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</si>
  <si>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</si>
  <si>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</si>
  <si>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</si>
  <si>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</si>
  <si>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</si>
  <si>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</si>
  <si>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</si>
  <si>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</si>
  <si>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</si>
  <si>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</si>
  <si>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</si>
  <si>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</si>
  <si>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</si>
  <si>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</si>
  <si>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</si>
  <si>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</si>
  <si>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</si>
  <si>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</si>
  <si>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</si>
  <si>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</si>
  <si>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</si>
  <si>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</si>
  <si>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</si>
  <si>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</si>
  <si>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</si>
  <si>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</si>
  <si>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</si>
  <si>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</si>
  <si>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</si>
  <si>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</si>
  <si>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</si>
  <si>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</si>
  <si>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</si>
  <si>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</si>
  <si>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</si>
  <si>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</si>
  <si>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</si>
  <si>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</si>
  <si>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</si>
  <si>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</si>
  <si>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</si>
  <si>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</si>
  <si>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</si>
  <si>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</si>
  <si>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</si>
  <si>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</si>
  <si>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</si>
  <si>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</si>
  <si>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</si>
  <si>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</si>
  <si>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</si>
  <si>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</si>
  <si>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</si>
  <si>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</si>
  <si>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</si>
  <si>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</si>
  <si>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</si>
  <si>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</si>
  <si>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</si>
  <si>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</si>
  <si>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</si>
  <si>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</si>
  <si>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</si>
  <si>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</si>
  <si>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</si>
  <si>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</si>
  <si>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</si>
  <si>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</si>
  <si>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</si>
  <si>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</si>
  <si>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</si>
  <si>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</si>
  <si>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</si>
  <si>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</si>
  <si>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</si>
  <si>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</si>
  <si>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</si>
  <si>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</si>
  <si>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</si>
  <si>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</si>
  <si>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</si>
  <si>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</si>
  <si>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</si>
  <si>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</si>
  <si>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</si>
  <si>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</si>
  <si>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</si>
  <si>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</si>
  <si>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</si>
  <si>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</si>
  <si>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</si>
  <si>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</si>
  <si>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</si>
  <si>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</si>
  <si>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</si>
  <si>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</si>
  <si>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</si>
  <si>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</si>
  <si>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</si>
  <si>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</si>
  <si>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</si>
  <si>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</si>
  <si>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</si>
  <si>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</si>
  <si>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</si>
  <si>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</si>
  <si>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</si>
  <si>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</si>
  <si>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</si>
  <si>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</si>
  <si>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</si>
  <si>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</si>
  <si>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</si>
  <si>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</si>
  <si>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</si>
  <si>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</si>
  <si>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</si>
  <si>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</si>
  <si>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</si>
  <si>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</si>
  <si>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</si>
  <si>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</si>
  <si>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</si>
  <si>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</si>
  <si>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</si>
  <si>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</si>
  <si>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</si>
  <si>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</si>
  <si>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</si>
  <si>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</si>
  <si>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</si>
  <si>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</si>
  <si>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</si>
  <si>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</si>
  <si>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</si>
  <si>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</si>
  <si>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</si>
  <si>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</si>
  <si>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</si>
  <si>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</si>
  <si>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</si>
  <si>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</si>
  <si>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</si>
  <si>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</si>
  <si>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</si>
  <si>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</si>
  <si>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</si>
  <si>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</si>
  <si>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</si>
  <si>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</si>
  <si>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</si>
  <si>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</si>
  <si>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</si>
  <si>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</si>
  <si>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</si>
  <si>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</si>
  <si>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</si>
  <si>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</si>
  <si>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</si>
  <si>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</si>
  <si>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</si>
  <si>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</si>
  <si>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</si>
  <si>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</si>
  <si>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</si>
  <si>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</si>
  <si>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</si>
  <si>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</si>
  <si>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</si>
  <si>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</si>
  <si>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</si>
  <si>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</si>
  <si>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</si>
  <si>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</si>
  <si>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</si>
  <si>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</si>
  <si>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</si>
  <si>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</si>
  <si>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</si>
  <si>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</si>
  <si>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</si>
  <si>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</si>
  <si>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</si>
  <si>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</si>
  <si>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</si>
  <si>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</si>
  <si>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</si>
  <si>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</si>
  <si>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</si>
  <si>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</si>
  <si>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</si>
  <si>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</si>
  <si>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</si>
  <si>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</si>
  <si>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</si>
  <si>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</si>
  <si>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</si>
  <si>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</si>
  <si>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</si>
  <si>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</si>
  <si>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</si>
  <si>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</si>
  <si>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</si>
  <si>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</si>
  <si>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</si>
  <si>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</si>
  <si>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</si>
  <si>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</si>
  <si>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</si>
  <si>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</si>
  <si>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</si>
  <si>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</si>
  <si>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</si>
  <si>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</si>
  <si>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</si>
  <si>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</si>
  <si>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</si>
  <si>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</si>
  <si>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</si>
  <si>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</si>
  <si>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</si>
  <si>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</si>
  <si>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</si>
  <si>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</si>
  <si>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</si>
  <si>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</si>
  <si>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</si>
  <si>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</si>
  <si>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</si>
  <si>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</si>
  <si>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</si>
  <si>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</si>
  <si>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</si>
  <si>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</si>
  <si>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</si>
  <si>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</si>
  <si>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</si>
  <si>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</si>
  <si>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</si>
  <si>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</si>
  <si>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</si>
  <si>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</si>
  <si>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</si>
  <si>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</si>
  <si>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</si>
  <si>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</si>
  <si>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</si>
  <si>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</si>
  <si>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</si>
  <si>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</si>
  <si>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</si>
  <si>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</si>
  <si>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</si>
  <si>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</si>
  <si>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</si>
  <si>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</si>
  <si>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</si>
  <si>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</si>
  <si>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</si>
  <si>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</si>
  <si>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</si>
  <si>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</si>
  <si>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</si>
  <si>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</si>
  <si>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</si>
  <si>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</si>
  <si>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</si>
  <si>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</si>
  <si>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</si>
  <si>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</si>
  <si>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</si>
  <si>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</si>
  <si>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</si>
  <si>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</si>
  <si>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</si>
  <si>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</si>
  <si>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</si>
  <si>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</si>
  <si>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</si>
  <si>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</si>
  <si>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</si>
  <si>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</si>
  <si>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</si>
  <si>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</si>
  <si>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</si>
  <si>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</si>
  <si>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</si>
  <si>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</si>
  <si>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</si>
  <si>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</si>
  <si>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</si>
  <si>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</si>
  <si>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</si>
  <si>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</si>
  <si>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</si>
  <si>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</si>
  <si>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</si>
  <si>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</si>
  <si>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</si>
  <si>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</si>
  <si>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</si>
  <si>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</si>
  <si>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</si>
  <si>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</si>
  <si>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</si>
  <si>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</si>
  <si>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</si>
  <si>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</si>
  <si>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</si>
  <si>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</si>
  <si>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</si>
  <si>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</si>
  <si>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</si>
  <si>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</si>
  <si>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</si>
  <si>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</si>
  <si>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</si>
  <si>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</si>
  <si>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</si>
  <si>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</si>
  <si>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</si>
  <si>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</si>
  <si>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</si>
  <si>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</si>
  <si>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</si>
  <si>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</si>
  <si>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</si>
  <si>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</si>
  <si>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</si>
  <si>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</si>
  <si>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</si>
  <si>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</si>
  <si>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</si>
  <si>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</si>
  <si>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</si>
  <si>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</si>
  <si>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</si>
  <si>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</si>
  <si>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</si>
  <si>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</si>
  <si>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</si>
  <si>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</si>
  <si>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</si>
  <si>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</si>
  <si>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</si>
  <si>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</si>
  <si>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</si>
  <si>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</si>
  <si>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</si>
  <si>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</si>
  <si>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</si>
  <si>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</si>
  <si>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</si>
  <si>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</si>
  <si>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</si>
  <si>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</si>
  <si>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</si>
  <si>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</si>
  <si>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</si>
  <si>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</si>
  <si>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</si>
  <si>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</si>
  <si>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</si>
  <si>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</si>
  <si>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</si>
  <si>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</si>
  <si>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</si>
  <si>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</si>
  <si>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</si>
  <si>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</si>
  <si>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</si>
  <si>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</si>
  <si>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</si>
  <si>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</si>
  <si>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</si>
  <si>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</si>
  <si>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</si>
  <si>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</si>
  <si>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</si>
  <si>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</si>
  <si>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</si>
  <si>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</si>
  <si>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</si>
  <si>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</si>
  <si>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</si>
  <si>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</si>
  <si>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</si>
  <si>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</si>
  <si>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</si>
  <si>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</si>
  <si>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</si>
  <si>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</si>
  <si>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</si>
  <si>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</si>
  <si>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</si>
  <si>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</si>
  <si>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</si>
  <si>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</si>
  <si>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</si>
  <si>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</si>
  <si>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</si>
  <si>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</si>
  <si>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</si>
  <si>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</si>
  <si>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</si>
  <si>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</si>
  <si>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</si>
  <si>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</si>
  <si>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</si>
  <si>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</si>
  <si>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</si>
  <si>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</si>
  <si>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</si>
  <si>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</si>
  <si>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</si>
  <si>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</si>
  <si>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</si>
  <si>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</si>
  <si>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</si>
  <si>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</si>
  <si>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</si>
  <si>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</si>
  <si>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</si>
  <si>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</si>
  <si>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</si>
  <si>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</si>
  <si>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</si>
  <si>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</si>
  <si>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</si>
  <si>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</si>
  <si>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</si>
  <si>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</si>
  <si>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</si>
  <si>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</si>
  <si>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</si>
  <si>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</si>
  <si>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</si>
  <si>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</si>
  <si>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</si>
  <si>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</si>
  <si>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</si>
  <si>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</si>
  <si>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</si>
  <si>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</si>
  <si>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</si>
  <si>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</si>
  <si>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</si>
  <si>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</si>
  <si>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</si>
  <si>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</si>
  <si>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</si>
  <si>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</si>
  <si>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</si>
  <si>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</si>
  <si>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</si>
  <si>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</si>
  <si>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</si>
  <si>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</si>
  <si>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</si>
  <si>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</si>
  <si>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</si>
  <si>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</si>
  <si>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</si>
  <si>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</si>
  <si>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</si>
  <si>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</si>
  <si>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</si>
  <si>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</si>
  <si>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</si>
  <si>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</si>
  <si>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</si>
  <si>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</si>
  <si>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</si>
  <si>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</si>
  <si>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</si>
  <si>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</si>
  <si>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</si>
  <si>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</si>
  <si>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</si>
  <si>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</si>
  <si>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</si>
  <si>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</si>
  <si>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</si>
  <si>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</si>
  <si>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</si>
  <si>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</si>
  <si>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</si>
  <si>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</si>
  <si>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</si>
  <si>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</si>
  <si>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</si>
  <si>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</si>
  <si>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</si>
  <si>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</si>
  <si>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</si>
  <si>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</si>
  <si>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</si>
  <si>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</si>
  <si>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</si>
  <si>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</si>
  <si>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</si>
  <si>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</si>
  <si>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</si>
  <si>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</si>
  <si>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</si>
  <si>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</si>
  <si>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</si>
  <si>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</si>
  <si>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</si>
  <si>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</si>
  <si>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</si>
  <si>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</si>
  <si>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</si>
  <si>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</si>
  <si>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</si>
  <si>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</si>
  <si>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</si>
  <si>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</si>
  <si>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</si>
  <si>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</si>
  <si>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</si>
  <si>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</si>
  <si>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</si>
  <si>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</si>
  <si>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</si>
  <si>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</si>
  <si>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</si>
  <si>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</si>
  <si>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</si>
  <si>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</si>
  <si>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</si>
  <si>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</si>
  <si>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</si>
  <si>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</si>
  <si>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</si>
  <si>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</si>
  <si>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</si>
  <si>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</si>
  <si>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</si>
  <si>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</si>
  <si>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</si>
  <si>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</si>
  <si>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</si>
  <si>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</si>
  <si>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</si>
  <si>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</si>
  <si>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</si>
  <si>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</si>
  <si>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</si>
  <si>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</si>
  <si>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</si>
  <si>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</si>
  <si>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</si>
  <si>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</si>
  <si>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</si>
  <si>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</si>
  <si>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</si>
  <si>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</si>
  <si>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</si>
  <si>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</si>
  <si>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</si>
  <si>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</si>
  <si>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</si>
  <si>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</si>
  <si>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</si>
  <si>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</si>
  <si>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</si>
  <si>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</si>
  <si>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</si>
  <si>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</si>
  <si>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</si>
  <si>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</si>
  <si>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</si>
  <si>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</si>
  <si>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</si>
  <si>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</si>
  <si>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</si>
  <si>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</si>
  <si>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</si>
  <si>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</si>
  <si>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</si>
  <si>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</si>
  <si>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</si>
  <si>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</si>
  <si>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</si>
  <si>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</si>
  <si>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</si>
  <si>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</si>
  <si>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</si>
  <si>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</si>
  <si>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</si>
  <si>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</si>
  <si>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</si>
  <si>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</si>
  <si>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</si>
  <si>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</si>
  <si>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</si>
  <si>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</si>
  <si>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</si>
  <si>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</si>
  <si>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</si>
  <si>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</si>
  <si>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</si>
  <si>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</si>
  <si>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</si>
  <si>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</si>
  <si>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</si>
  <si>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</si>
  <si>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</si>
  <si>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</si>
  <si>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</si>
  <si>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</si>
  <si>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</si>
  <si>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</si>
  <si>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</si>
  <si>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</si>
  <si>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</si>
  <si>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</si>
  <si>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</si>
  <si>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</si>
  <si>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</si>
  <si>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</si>
  <si>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</si>
  <si>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</si>
  <si>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</si>
  <si>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</si>
  <si>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</si>
  <si>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</si>
  <si>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</si>
  <si>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</si>
  <si>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</si>
  <si>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</si>
  <si>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</si>
  <si>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</si>
  <si>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</si>
  <si>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</si>
  <si>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</si>
  <si>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</si>
  <si>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</si>
  <si>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</si>
  <si>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</si>
  <si>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</si>
  <si>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</si>
  <si>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</si>
  <si>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</si>
  <si>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</si>
  <si>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</si>
  <si>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</si>
  <si>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</si>
  <si>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</si>
  <si>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</si>
  <si>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</si>
  <si>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</si>
  <si>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</si>
  <si>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</si>
  <si>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</si>
  <si>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</si>
  <si>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</si>
  <si>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</si>
  <si>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</si>
  <si>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</si>
  <si>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</si>
  <si>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</si>
  <si>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</si>
  <si>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</si>
  <si>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</si>
  <si>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</si>
  <si>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</si>
  <si>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</si>
  <si>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</si>
  <si>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</si>
  <si>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</si>
  <si>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</si>
  <si>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</si>
  <si>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</si>
  <si>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</si>
  <si>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</si>
  <si>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</si>
  <si>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</si>
  <si>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</si>
  <si>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</si>
  <si>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</si>
  <si>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</si>
  <si>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</si>
  <si>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</si>
  <si>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</si>
  <si>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</si>
  <si>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</si>
  <si>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</si>
  <si>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</si>
  <si>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</si>
  <si>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</si>
  <si>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</si>
  <si>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</si>
  <si>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</si>
  <si>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</si>
  <si>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</si>
  <si>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</si>
  <si>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</si>
  <si>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</si>
  <si>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</si>
  <si>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</si>
  <si>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</si>
  <si>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</si>
  <si>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</si>
  <si>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</si>
  <si>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</si>
  <si>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</si>
  <si>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</si>
  <si>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</si>
  <si>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</si>
  <si>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</si>
  <si>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</si>
  <si>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</si>
  <si>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</si>
  <si>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</si>
  <si>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</si>
  <si>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</si>
  <si>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</si>
  <si>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</si>
  <si>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</si>
  <si>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</si>
  <si>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</si>
  <si>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</si>
  <si>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</si>
  <si>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</si>
  <si>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</si>
  <si>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</si>
  <si>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</si>
  <si>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</si>
  <si>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</si>
  <si>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</si>
  <si>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</si>
  <si>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</si>
  <si>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</si>
  <si>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</si>
  <si>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</si>
  <si>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</si>
  <si>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</si>
  <si>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</si>
  <si>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</si>
  <si>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</si>
  <si>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</si>
  <si>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</si>
  <si>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</si>
  <si>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</si>
  <si>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</si>
  <si>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</si>
  <si>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</si>
  <si>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</si>
  <si>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</si>
  <si>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</si>
  <si>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</si>
  <si>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</si>
  <si>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</si>
  <si>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</si>
  <si>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</si>
  <si>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</si>
  <si>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</si>
  <si>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</si>
  <si>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</si>
  <si>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</si>
  <si>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</si>
  <si>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</si>
  <si>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</si>
  <si>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</si>
  <si>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</si>
  <si>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</si>
  <si>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</si>
  <si>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</si>
  <si>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</si>
  <si>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</si>
  <si>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</si>
  <si>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</si>
  <si>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</si>
  <si>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</si>
  <si>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</si>
  <si>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</si>
  <si>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</si>
  <si>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</si>
  <si>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</si>
  <si>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</si>
  <si>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</si>
  <si>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</si>
  <si>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</si>
  <si>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</si>
  <si>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</si>
  <si>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</si>
  <si>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</si>
  <si>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</si>
  <si>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</si>
  <si>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</si>
  <si>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</si>
  <si>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</si>
  <si>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</si>
  <si>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</si>
  <si>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</si>
  <si>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</si>
  <si>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</si>
  <si>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</si>
  <si>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</si>
  <si>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</si>
  <si>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</si>
  <si>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</si>
  <si>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</si>
  <si>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</si>
  <si>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</si>
  <si>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</si>
  <si>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</si>
  <si>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</si>
  <si>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</si>
  <si>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</si>
  <si>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</si>
  <si>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</si>
  <si>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</si>
  <si>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</si>
  <si>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</si>
  <si>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</si>
  <si>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</si>
  <si>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</si>
  <si>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</si>
  <si>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</si>
  <si>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</si>
  <si>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</si>
  <si>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</si>
  <si>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</si>
  <si>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</si>
  <si>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</si>
  <si>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</si>
  <si>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</si>
  <si>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</si>
  <si>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</si>
  <si>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</si>
  <si>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</si>
  <si>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</si>
  <si>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</si>
  <si>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</si>
  <si>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</si>
  <si>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</si>
  <si>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</si>
  <si>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</si>
  <si>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</si>
  <si>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</si>
  <si>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</si>
  <si>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</si>
  <si>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</si>
  <si>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</si>
  <si>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</si>
  <si>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</si>
  <si>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</si>
  <si>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</si>
  <si>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</si>
  <si>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</si>
  <si>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</si>
  <si>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</si>
  <si>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</si>
  <si>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</si>
  <si>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</si>
  <si>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</si>
  <si>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</si>
  <si>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</si>
  <si>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</si>
  <si>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</si>
  <si>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</si>
  <si>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</si>
  <si>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</si>
  <si>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</si>
  <si>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</si>
  <si>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</si>
  <si>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</si>
  <si>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</si>
  <si>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</si>
  <si>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</si>
  <si>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</si>
  <si>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</si>
  <si>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</si>
  <si>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</si>
  <si>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</si>
  <si>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</si>
  <si>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</si>
  <si>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</si>
  <si>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</si>
  <si>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</si>
  <si>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</si>
  <si>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</si>
  <si>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</si>
  <si>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</si>
  <si>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</si>
  <si>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</si>
  <si>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</si>
  <si>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</si>
  <si>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</si>
  <si>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</si>
  <si>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</si>
  <si>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</si>
  <si>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</si>
  <si>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</si>
  <si>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</si>
  <si>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</si>
  <si>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</si>
  <si>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</si>
  <si>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</si>
  <si>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</si>
  <si>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</si>
  <si>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</si>
  <si>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</si>
  <si>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</si>
  <si>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</si>
  <si>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</si>
  <si>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</si>
  <si>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</si>
  <si>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</si>
  <si>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</si>
  <si>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</si>
  <si>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</si>
  <si>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</si>
  <si>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</si>
  <si>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</si>
  <si>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</si>
  <si>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</si>
  <si>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</si>
  <si>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</si>
  <si>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</si>
  <si>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</si>
  <si>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</si>
  <si>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</si>
  <si>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</si>
  <si>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</si>
  <si>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</si>
  <si>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</si>
  <si>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</si>
  <si>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</si>
  <si>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</si>
  <si>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</si>
  <si>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</si>
  <si>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</si>
  <si>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</si>
  <si>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</si>
  <si>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</si>
  <si>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</si>
  <si>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</si>
  <si>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</si>
  <si>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</si>
  <si>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</si>
  <si>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</si>
  <si>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</si>
  <si>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</si>
  <si>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</si>
  <si>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</si>
  <si>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</si>
  <si>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</si>
  <si>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</si>
  <si>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</si>
  <si>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</si>
  <si>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</si>
  <si>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</si>
  <si>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</si>
  <si>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</si>
  <si>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</si>
  <si>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</si>
  <si>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</si>
  <si>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</si>
  <si>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</si>
  <si>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</si>
  <si>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</si>
  <si>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</si>
  <si>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</si>
  <si>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</si>
  <si>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</si>
  <si>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</si>
  <si>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</si>
  <si>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</si>
  <si>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</si>
  <si>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</si>
  <si>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</si>
  <si>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</si>
  <si>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</si>
  <si>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</si>
  <si>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</si>
  <si>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</si>
  <si>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</si>
  <si>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</si>
  <si>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</si>
  <si>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</si>
  <si>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</si>
  <si>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</si>
  <si>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</si>
  <si>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</si>
  <si>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</si>
  <si>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</si>
  <si>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</si>
  <si>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</si>
  <si>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</si>
  <si>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</si>
  <si>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</si>
  <si>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</si>
  <si>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</si>
  <si>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</si>
  <si>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</si>
  <si>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</si>
  <si>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</si>
  <si>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</si>
  <si>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</si>
  <si>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</si>
  <si>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</si>
  <si>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</si>
  <si>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</si>
  <si>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</si>
  <si>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</si>
  <si>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</si>
  <si>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</si>
  <si>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</si>
  <si>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</si>
  <si>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</si>
  <si>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</si>
  <si>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</si>
  <si>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</si>
  <si>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</si>
  <si>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</si>
  <si>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</si>
  <si>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</si>
  <si>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</si>
  <si>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</si>
  <si>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</si>
  <si>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</si>
  <si>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</si>
  <si>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</si>
  <si>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</si>
  <si>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</si>
  <si>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</si>
  <si>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</si>
  <si>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</si>
  <si>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</si>
  <si>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</si>
  <si>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</si>
  <si>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</si>
  <si>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</si>
  <si>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</si>
  <si>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</si>
  <si>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</si>
  <si>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</si>
  <si>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</si>
  <si>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</si>
  <si>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</si>
  <si>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</si>
  <si>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</si>
  <si>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</si>
  <si>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</si>
  <si>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</si>
  <si>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</si>
  <si>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</si>
  <si>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</si>
  <si>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</si>
  <si>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</si>
  <si>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</si>
  <si>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</si>
  <si>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</si>
  <si>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</si>
  <si>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</si>
  <si>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</si>
  <si>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</si>
  <si>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</si>
  <si>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</si>
  <si>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</si>
  <si>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</si>
  <si>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</si>
  <si>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</si>
  <si>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</si>
  <si>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</si>
  <si>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</si>
  <si>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</si>
  <si>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</si>
  <si>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</si>
  <si>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</si>
  <si>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</si>
  <si>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</si>
  <si>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</si>
  <si>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</si>
  <si>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</si>
  <si>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</si>
  <si>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</si>
  <si>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</si>
  <si>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</si>
  <si>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</si>
  <si>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</si>
  <si>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</si>
  <si>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</si>
  <si>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</si>
  <si>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</si>
  <si>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</si>
  <si>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</si>
  <si>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</si>
  <si>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</si>
  <si>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</si>
  <si>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</si>
  <si>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</si>
  <si>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</si>
  <si>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</si>
  <si>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</si>
  <si>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</si>
  <si>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</si>
  <si>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</si>
  <si>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</si>
  <si>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</si>
  <si>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</si>
  <si>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</si>
  <si>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</si>
  <si>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</si>
  <si>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</si>
  <si>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</si>
  <si>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</si>
  <si>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</si>
  <si>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</si>
  <si>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</si>
  <si>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</si>
  <si>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</si>
  <si>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</si>
  <si>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</si>
  <si>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</si>
  <si>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</si>
  <si>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</si>
  <si>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</si>
  <si>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</si>
  <si>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</si>
  <si>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</si>
  <si>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</si>
  <si>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</si>
  <si>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</si>
  <si>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</si>
  <si>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</si>
  <si>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</si>
  <si>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</si>
  <si>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</si>
  <si>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</si>
  <si>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</si>
  <si>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</si>
  <si>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</si>
  <si>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</si>
  <si>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</si>
  <si>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</si>
  <si>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</si>
  <si>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</si>
  <si>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</si>
  <si>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</si>
  <si>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</si>
  <si>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</si>
  <si>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</si>
  <si>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</si>
  <si>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</si>
  <si>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</si>
  <si>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</si>
  <si>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</si>
  <si>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</si>
  <si>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</si>
  <si>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</si>
  <si>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</si>
  <si>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</si>
  <si>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</si>
  <si>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</si>
  <si>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</si>
  <si>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</si>
  <si>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</si>
  <si>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</si>
  <si>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</si>
  <si>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</si>
  <si>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</si>
  <si>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</si>
  <si>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</si>
  <si>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</si>
  <si>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</si>
  <si>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</si>
  <si>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</si>
  <si>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</si>
  <si>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</si>
  <si>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</si>
  <si>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</si>
  <si>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</si>
  <si>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</si>
  <si>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</si>
  <si>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</si>
  <si>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</si>
  <si>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</si>
  <si>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</si>
  <si>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</si>
  <si>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</si>
  <si>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</si>
  <si>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</si>
  <si>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</si>
  <si>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</si>
  <si>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</si>
  <si>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</si>
  <si>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</si>
  <si>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</si>
  <si>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</si>
  <si>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</si>
  <si>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</si>
  <si>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</si>
  <si>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</si>
  <si>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</si>
  <si>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</si>
  <si>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</si>
  <si>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</si>
  <si>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</si>
  <si>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</si>
  <si>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</si>
  <si>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</si>
  <si>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</si>
  <si>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</si>
  <si>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</si>
  <si>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</si>
  <si>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</si>
  <si>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</si>
  <si>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</si>
  <si>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</si>
  <si>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</si>
  <si>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</si>
  <si>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</si>
  <si>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</si>
  <si>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</si>
  <si>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</si>
  <si>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</si>
  <si>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</si>
  <si>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</si>
  <si>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</si>
  <si>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</si>
  <si>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</si>
  <si>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</si>
  <si>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</si>
  <si>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</si>
  <si>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</si>
  <si>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</si>
  <si>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</si>
  <si>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</si>
  <si>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</si>
  <si>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</si>
  <si>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</si>
  <si>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</si>
  <si>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</si>
  <si>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</si>
  <si>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</si>
  <si>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</si>
  <si>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</si>
  <si>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</si>
  <si>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</si>
  <si>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</si>
  <si>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</si>
  <si>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</si>
  <si>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</si>
  <si>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</si>
  <si>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</si>
  <si>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</si>
  <si>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</si>
  <si>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</si>
  <si>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</si>
  <si>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</si>
  <si>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</si>
  <si>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</si>
  <si>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</si>
  <si>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</si>
  <si>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</si>
  <si>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</si>
  <si>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</si>
  <si>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</si>
  <si>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</si>
  <si>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</si>
  <si>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</si>
  <si>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</si>
  <si>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</si>
  <si>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</si>
  <si>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</si>
  <si>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</si>
  <si>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</si>
  <si>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</si>
  <si>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</si>
  <si>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</si>
  <si>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</si>
  <si>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</si>
  <si>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</si>
  <si>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</si>
  <si>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</si>
  <si>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</si>
  <si>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</si>
  <si>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</si>
  <si>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</si>
  <si>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</si>
  <si>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</si>
  <si>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</si>
  <si>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</si>
  <si>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</si>
  <si>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</si>
  <si>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</si>
  <si>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</si>
  <si>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</si>
  <si>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</si>
  <si>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</si>
  <si>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</si>
  <si>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</si>
  <si>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</si>
  <si>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</si>
  <si>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</si>
  <si>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</si>
  <si>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</si>
  <si>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</si>
  <si>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</si>
  <si>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</si>
  <si>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</si>
  <si>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</si>
  <si>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</si>
  <si>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</si>
  <si>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</si>
  <si>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</si>
  <si>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</si>
  <si>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</si>
  <si>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</si>
  <si>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</si>
  <si>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</si>
  <si>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</si>
  <si>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</si>
  <si>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</si>
  <si>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</si>
  <si>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</si>
  <si>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</si>
  <si>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</si>
  <si>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</si>
  <si>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</si>
  <si>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</si>
  <si>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</si>
  <si>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</si>
  <si>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</si>
  <si>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</si>
  <si>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</si>
  <si>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</si>
  <si>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</si>
  <si>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</si>
  <si>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</si>
  <si>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</si>
  <si>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</si>
  <si>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</si>
  <si>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</si>
  <si>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</si>
  <si>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</si>
  <si>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</si>
  <si>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</si>
  <si>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</si>
  <si>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</si>
  <si>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</si>
  <si>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</si>
  <si>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</si>
  <si>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</si>
  <si>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</si>
  <si>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</si>
  <si>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</si>
  <si>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</si>
  <si>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</si>
  <si>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</si>
  <si>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</si>
  <si>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</si>
  <si>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</si>
  <si>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</si>
  <si>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</si>
  <si>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</si>
  <si>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</si>
  <si>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</si>
  <si>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</si>
  <si>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</si>
  <si>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</si>
  <si>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</si>
  <si>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</si>
  <si>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</si>
  <si>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</si>
  <si>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</si>
  <si>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</si>
  <si>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</si>
  <si>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</si>
  <si>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</si>
  <si>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</si>
  <si>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</si>
  <si>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</si>
  <si>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</si>
  <si>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</si>
  <si>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</si>
  <si>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</si>
  <si>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</si>
  <si>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</si>
  <si>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</si>
  <si>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</si>
  <si>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</si>
  <si>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</si>
  <si>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</si>
  <si>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</si>
  <si>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</si>
  <si>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</si>
  <si>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</si>
  <si>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</si>
  <si>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</si>
  <si>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</si>
  <si>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</si>
  <si>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</si>
  <si>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</si>
  <si>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</si>
  <si>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</si>
  <si>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</si>
  <si>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</si>
  <si>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</si>
  <si>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</si>
  <si>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</si>
  <si>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</si>
  <si>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</si>
  <si>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</si>
  <si>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</si>
  <si>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</si>
  <si>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</si>
  <si>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</si>
  <si>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</si>
  <si>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</si>
  <si>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</si>
  <si>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</si>
  <si>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</si>
  <si>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</si>
  <si>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</si>
  <si>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</si>
  <si>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</si>
  <si>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</si>
  <si>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</si>
  <si>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</si>
  <si>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</si>
  <si>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</si>
  <si>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</si>
  <si>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</si>
  <si>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</si>
  <si>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</si>
  <si>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</si>
  <si>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</si>
  <si>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</si>
  <si>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</si>
  <si>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</si>
  <si>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</si>
  <si>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</si>
  <si>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</si>
  <si>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</si>
  <si>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</si>
  <si>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</si>
  <si>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</si>
  <si>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</si>
  <si>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</si>
  <si>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</si>
  <si>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</si>
  <si>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</si>
  <si>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</si>
  <si>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</si>
  <si>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</si>
  <si>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</si>
  <si>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</si>
  <si>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</si>
  <si>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</si>
  <si>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</si>
  <si>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</si>
  <si>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</si>
  <si>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</si>
  <si>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</si>
  <si>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</si>
  <si>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</si>
  <si>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</si>
  <si>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</si>
  <si>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</si>
  <si>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</si>
  <si>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</si>
  <si>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</si>
  <si>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</si>
  <si>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</si>
  <si>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</si>
  <si>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</si>
  <si>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</si>
  <si>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</si>
  <si>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</si>
  <si>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</si>
  <si>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</si>
  <si>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</si>
  <si>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</si>
  <si>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</si>
  <si>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</si>
  <si>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</si>
  <si>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</si>
  <si>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</si>
  <si>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</si>
  <si>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</si>
  <si>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</si>
  <si>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</si>
  <si>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</si>
  <si>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</si>
  <si>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</si>
  <si>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</si>
  <si>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</si>
  <si>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</si>
  <si>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</si>
  <si>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</si>
  <si>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</si>
  <si>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</si>
  <si>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</si>
  <si>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</si>
  <si>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</si>
  <si>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</si>
  <si>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</si>
  <si>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</si>
  <si>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</si>
  <si>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</si>
  <si>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</si>
  <si>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</si>
  <si>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</si>
  <si>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</si>
  <si>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</si>
  <si>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</si>
  <si>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</si>
  <si>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</si>
  <si>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</si>
  <si>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</si>
  <si>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</si>
  <si>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</si>
  <si>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</si>
  <si>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</si>
  <si>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</si>
  <si>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</si>
  <si>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</si>
  <si>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</si>
  <si>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</si>
  <si>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</si>
  <si>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</si>
  <si>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</si>
  <si>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</si>
  <si>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</si>
  <si>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</si>
  <si>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</si>
  <si>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</si>
  <si>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</si>
  <si>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</si>
  <si>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</si>
  <si>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</si>
  <si>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</si>
  <si>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</si>
  <si>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</si>
  <si>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</si>
  <si>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</si>
  <si>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</si>
  <si>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</si>
  <si>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</si>
  <si>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</si>
  <si>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</si>
  <si>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</si>
  <si>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</si>
  <si>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</si>
  <si>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</si>
  <si>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</si>
  <si>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</si>
  <si>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</si>
  <si>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</si>
  <si>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</si>
  <si>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</si>
  <si>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</si>
  <si>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</si>
  <si>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</si>
  <si>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</si>
  <si>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</si>
  <si>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</si>
  <si>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</si>
  <si>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</si>
  <si>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</si>
  <si>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</si>
  <si>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</si>
  <si>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</si>
  <si>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</si>
  <si>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</si>
  <si>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</si>
  <si>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</si>
  <si>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</si>
  <si>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</si>
  <si>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</si>
  <si>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</si>
  <si>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</si>
  <si>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</si>
  <si>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</si>
  <si>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</si>
  <si>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</si>
  <si>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</si>
  <si>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</si>
  <si>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</si>
  <si>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</si>
  <si>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</si>
  <si>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</si>
  <si>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</si>
  <si>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</si>
  <si>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</si>
  <si>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</si>
  <si>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</si>
  <si>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</si>
  <si>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</si>
  <si>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</si>
  <si>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</si>
  <si>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</si>
  <si>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</si>
  <si>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</si>
  <si>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</si>
  <si>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</si>
  <si>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</si>
  <si>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</si>
  <si>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</si>
  <si>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</si>
  <si>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</si>
  <si>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</si>
  <si>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</si>
  <si>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</si>
  <si>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</si>
  <si>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</si>
  <si>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</si>
  <si>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</si>
  <si>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</si>
  <si>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</si>
  <si>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</si>
  <si>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</si>
  <si>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</si>
  <si>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</si>
  <si>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</si>
  <si>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</si>
  <si>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</si>
  <si>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</si>
  <si>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</si>
  <si>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</si>
  <si>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</si>
  <si>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</si>
  <si>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</si>
  <si>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</si>
  <si>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</si>
  <si>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</si>
  <si>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</si>
  <si>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</si>
  <si>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</si>
  <si>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</si>
  <si>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</si>
  <si>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</si>
  <si>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</si>
  <si>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</si>
  <si>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</si>
  <si>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</si>
  <si>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</si>
  <si>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</si>
  <si>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</si>
  <si>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</si>
  <si>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</si>
  <si>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</si>
  <si>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</si>
  <si>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</si>
  <si>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</si>
  <si>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</si>
  <si>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</si>
  <si>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</si>
  <si>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</si>
  <si>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</si>
  <si>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</si>
  <si>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</si>
  <si>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</si>
  <si>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</si>
  <si>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</si>
  <si>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</si>
  <si>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</si>
  <si>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</si>
  <si>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</si>
  <si>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</si>
  <si>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</si>
  <si>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</si>
  <si>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</si>
  <si>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</si>
  <si>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</si>
  <si>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</si>
  <si>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</si>
  <si>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</si>
  <si>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</si>
  <si>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</si>
  <si>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</si>
  <si>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</si>
  <si>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</si>
  <si>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</si>
  <si>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</si>
  <si>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</si>
  <si>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</si>
  <si>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</si>
  <si>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</si>
  <si>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</si>
  <si>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</si>
  <si>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</si>
  <si>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</si>
  <si>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</si>
  <si>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</si>
  <si>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</si>
  <si>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</si>
  <si>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</si>
  <si>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</si>
  <si>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</si>
  <si>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</si>
  <si>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</si>
  <si>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</si>
  <si>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</si>
  <si>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</si>
  <si>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</si>
  <si>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</si>
  <si>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</si>
  <si>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</si>
  <si>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</si>
  <si>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</si>
  <si>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</si>
  <si>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</si>
  <si>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</si>
  <si>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</si>
  <si>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</si>
  <si>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</si>
  <si>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</si>
  <si>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</si>
  <si>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</si>
  <si>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</si>
  <si>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</si>
  <si>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</si>
  <si>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</si>
  <si>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</si>
  <si>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</si>
  <si>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</si>
  <si>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</si>
  <si>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</si>
  <si>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</si>
  <si>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</si>
  <si>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</si>
  <si>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</si>
  <si>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</si>
  <si>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</si>
  <si>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</si>
  <si>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</si>
  <si>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</si>
  <si>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</si>
  <si>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</si>
  <si>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</si>
  <si>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</si>
  <si>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</si>
  <si>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</si>
  <si>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</si>
  <si>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</si>
  <si>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</si>
  <si>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</si>
  <si>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</si>
  <si>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</si>
  <si>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</si>
  <si>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</si>
  <si>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</si>
  <si>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</si>
  <si>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</si>
  <si>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</si>
  <si>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</si>
  <si>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</si>
  <si>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</si>
  <si>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</si>
  <si>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</si>
  <si>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</si>
  <si>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</si>
  <si>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</si>
  <si>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</si>
  <si>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</si>
  <si>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</si>
  <si>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</si>
  <si>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</si>
  <si>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</si>
  <si>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</si>
  <si>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</si>
  <si>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</si>
  <si>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</si>
  <si>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</si>
  <si>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</si>
  <si>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</si>
  <si>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</si>
  <si>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</si>
  <si>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</si>
  <si>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</si>
  <si>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</si>
  <si>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</si>
  <si>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</si>
  <si>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</si>
  <si>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</si>
  <si>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</si>
  <si>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</si>
  <si>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</si>
  <si>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</si>
  <si>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</si>
  <si>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</si>
  <si>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</si>
  <si>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</si>
  <si>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</si>
  <si>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</si>
  <si>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</si>
  <si>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</si>
  <si>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</si>
  <si>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</si>
  <si>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</si>
  <si>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</si>
  <si>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</si>
  <si>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</si>
  <si>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</si>
  <si>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</si>
  <si>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</si>
  <si>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</si>
  <si>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</si>
  <si>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</si>
  <si>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</si>
  <si>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</si>
  <si>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</si>
  <si>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</si>
  <si>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</si>
  <si>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</si>
  <si>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</si>
  <si>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</si>
  <si>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</si>
  <si>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</si>
  <si>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</si>
  <si>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</si>
  <si>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</si>
  <si>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</si>
  <si>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</si>
  <si>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</si>
  <si>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</si>
  <si>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</si>
  <si>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</si>
  <si>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</si>
  <si>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</si>
  <si>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</si>
  <si>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</si>
  <si>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</si>
  <si>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</si>
  <si>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</si>
  <si>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</si>
  <si>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</si>
  <si>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</si>
  <si>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</si>
  <si>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</si>
  <si>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</si>
  <si>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</si>
  <si>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</si>
  <si>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</si>
  <si>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</si>
  <si>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</si>
  <si>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</si>
  <si>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</si>
  <si>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</si>
  <si>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</si>
  <si>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</si>
  <si>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</si>
  <si>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</si>
  <si>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</si>
  <si>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</si>
  <si>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</si>
  <si>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</si>
  <si>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</si>
  <si>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</si>
  <si>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</si>
  <si>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</si>
  <si>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</si>
  <si>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</si>
  <si>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</si>
  <si>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</si>
  <si>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</si>
  <si>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</si>
  <si>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</si>
  <si>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</si>
  <si>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</si>
  <si>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</si>
  <si>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</si>
  <si>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</si>
  <si>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</si>
  <si>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</si>
  <si>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</si>
  <si>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</si>
  <si>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</si>
  <si>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</si>
  <si>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</si>
  <si>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</si>
  <si>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</si>
  <si>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</si>
  <si>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</si>
  <si>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</si>
  <si>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</si>
  <si>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</si>
  <si>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</si>
  <si>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</si>
  <si>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</si>
  <si>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</si>
  <si>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</si>
  <si>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</si>
  <si>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</si>
  <si>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</si>
  <si>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</si>
  <si>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</si>
  <si>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</si>
  <si>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</si>
  <si>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</si>
  <si>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</si>
  <si>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</si>
  <si>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</si>
  <si>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</si>
  <si>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</si>
  <si>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</si>
  <si>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</si>
  <si>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</si>
  <si>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</si>
  <si>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</si>
  <si>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</si>
  <si>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</si>
  <si>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</si>
  <si>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</si>
  <si>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</si>
  <si>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</si>
  <si>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</si>
  <si>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</si>
  <si>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</si>
  <si>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</si>
  <si>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</si>
  <si>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</si>
  <si>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</si>
  <si>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</si>
  <si>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</si>
  <si>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</si>
  <si>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</si>
  <si>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</si>
  <si>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</si>
  <si>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</si>
  <si>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</si>
  <si>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</si>
  <si>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</si>
  <si>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</si>
  <si>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</si>
  <si>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</si>
  <si>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</si>
  <si>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</si>
  <si>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</si>
  <si>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</si>
  <si>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</si>
  <si>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</si>
  <si>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</si>
  <si>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</si>
  <si>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</si>
  <si>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</si>
  <si>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</si>
  <si>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</si>
  <si>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</si>
  <si>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</si>
  <si>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</si>
  <si>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</si>
  <si>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</si>
  <si>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</si>
  <si>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</si>
  <si>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</si>
  <si>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</si>
  <si>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</si>
  <si>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</si>
  <si>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</si>
  <si>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</si>
  <si>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</si>
  <si>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</si>
  <si>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</si>
  <si>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</si>
  <si>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</si>
  <si>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</si>
  <si>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</si>
  <si>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</si>
  <si>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</si>
  <si>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</si>
  <si>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</si>
  <si>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</si>
  <si>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</si>
  <si>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</si>
  <si>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</si>
  <si>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</si>
  <si>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</si>
  <si>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</si>
  <si>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</si>
  <si>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</si>
  <si>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</si>
  <si>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</si>
  <si>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</si>
  <si>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</si>
  <si>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</si>
  <si>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</si>
  <si>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</si>
  <si>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</si>
  <si>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</si>
  <si>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</si>
  <si>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</si>
  <si>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</si>
  <si>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</si>
  <si>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</si>
  <si>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</si>
  <si>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</si>
  <si>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</si>
  <si>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</si>
  <si>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</si>
  <si>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</si>
  <si>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</si>
  <si>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</si>
  <si>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</si>
  <si>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</si>
  <si>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</si>
  <si>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</si>
  <si>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</si>
  <si>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</si>
  <si>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</si>
  <si>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</si>
  <si>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</si>
  <si>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</si>
  <si>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</si>
  <si>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</si>
  <si>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</si>
  <si>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</si>
  <si>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</si>
  <si>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</si>
  <si>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</si>
  <si>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</si>
  <si>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</si>
  <si>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</si>
  <si>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</si>
  <si>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</si>
  <si>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</si>
  <si>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</si>
  <si>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</si>
  <si>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</si>
  <si>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</si>
  <si>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</si>
  <si>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</si>
  <si>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</si>
  <si>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</si>
  <si>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</si>
  <si>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</si>
  <si>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</si>
  <si>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</si>
  <si>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</si>
  <si>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</si>
  <si>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</si>
  <si>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</si>
  <si>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</si>
  <si>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</si>
  <si>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</si>
  <si>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</si>
  <si>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</si>
  <si>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</si>
  <si>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</si>
  <si>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</si>
  <si>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</si>
  <si>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</si>
  <si>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</si>
  <si>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</si>
  <si>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</si>
  <si>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</si>
  <si>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</si>
  <si>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</si>
  <si>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</si>
  <si>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</si>
  <si>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</si>
  <si>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</si>
  <si>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</si>
  <si>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</si>
  <si>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</si>
  <si>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</si>
  <si>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</si>
  <si>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</si>
  <si>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</si>
  <si>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</si>
  <si>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</si>
  <si>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</si>
  <si>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</si>
  <si>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</si>
  <si>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</si>
  <si>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</si>
  <si>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</si>
  <si>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</si>
  <si>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</si>
  <si>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</si>
  <si>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</si>
  <si>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</si>
  <si>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</si>
  <si>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</si>
  <si>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</si>
  <si>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</si>
  <si>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</si>
  <si>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</si>
  <si>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</si>
  <si>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</si>
  <si>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</si>
  <si>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</si>
  <si>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</si>
  <si>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</si>
  <si>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</si>
  <si>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</si>
  <si>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</si>
  <si>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</si>
  <si>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</si>
  <si>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</si>
  <si>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</si>
  <si>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</si>
  <si>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</si>
  <si>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</si>
  <si>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</si>
  <si>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</si>
  <si>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</si>
  <si>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</si>
  <si>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</si>
  <si>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</si>
  <si>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</si>
  <si>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</si>
  <si>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</si>
  <si>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</si>
  <si>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</si>
  <si>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</si>
  <si>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</si>
  <si>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</si>
  <si>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</si>
  <si>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</si>
  <si>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</si>
  <si>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</si>
  <si>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</si>
  <si>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</si>
  <si>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</si>
  <si>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</si>
  <si>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</si>
  <si>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</si>
  <si>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</si>
  <si>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</si>
  <si>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</si>
  <si>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</si>
  <si>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</si>
  <si>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</si>
  <si>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</si>
  <si>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</si>
  <si>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</si>
  <si>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</si>
  <si>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</si>
  <si>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</si>
  <si>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</si>
  <si>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</si>
  <si>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</si>
  <si>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</si>
  <si>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</si>
  <si>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</si>
  <si>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</si>
  <si>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</si>
  <si>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</si>
  <si>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</si>
  <si>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</si>
  <si>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</si>
  <si>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</si>
  <si>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</si>
  <si>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</si>
  <si>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</si>
  <si>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</si>
  <si>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</si>
  <si>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</si>
  <si>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</si>
  <si>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</si>
  <si>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</si>
  <si>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</si>
  <si>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</si>
  <si>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</si>
  <si>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</si>
  <si>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</si>
  <si>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</si>
  <si>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</si>
  <si>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</si>
  <si>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</si>
  <si>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</si>
  <si>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</si>
  <si>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</si>
  <si>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</si>
  <si>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</si>
  <si>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</si>
  <si>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</si>
  <si>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</si>
  <si>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</si>
  <si>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</si>
  <si>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</si>
  <si>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</si>
  <si>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</si>
  <si>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</si>
  <si>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</si>
  <si>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</si>
  <si>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</si>
  <si>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</si>
  <si>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</si>
  <si>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</si>
  <si>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</si>
  <si>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</si>
  <si>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</si>
  <si>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</si>
  <si>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</si>
  <si>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</si>
  <si>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</si>
  <si>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</si>
  <si>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</si>
  <si>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</si>
  <si>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</si>
  <si>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</si>
  <si>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</si>
  <si>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</si>
  <si>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</si>
  <si>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</si>
  <si>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</si>
  <si>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</si>
  <si>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</si>
  <si>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</si>
  <si>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</si>
  <si>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</si>
  <si>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</si>
  <si>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</si>
  <si>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</si>
  <si>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</si>
  <si>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</si>
  <si>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</si>
  <si>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</si>
  <si>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</si>
  <si>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</si>
  <si>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</si>
  <si>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</si>
  <si>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</si>
  <si>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</si>
  <si>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</si>
  <si>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</si>
  <si>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</si>
  <si>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</si>
  <si>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</si>
  <si>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</si>
  <si>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</si>
  <si>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</si>
  <si>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</si>
  <si>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</si>
  <si>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</si>
  <si>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</si>
  <si>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</si>
  <si>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</si>
  <si>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</si>
  <si>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</si>
  <si>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</si>
  <si>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</si>
  <si>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</si>
  <si>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</si>
  <si>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</si>
  <si>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</si>
  <si>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</si>
  <si>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</si>
  <si>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</si>
  <si>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</si>
  <si>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</si>
  <si>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</si>
  <si>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</si>
  <si>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</si>
  <si>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</si>
  <si>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</si>
  <si>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</si>
  <si>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</si>
  <si>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</si>
  <si>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</si>
  <si>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</si>
  <si>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</si>
  <si>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</si>
  <si>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</si>
  <si>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</si>
  <si>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</si>
  <si>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</si>
  <si>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</si>
  <si>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</si>
  <si>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</si>
  <si>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</si>
  <si>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</si>
  <si>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</si>
  <si>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</si>
  <si>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</si>
  <si>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</si>
  <si>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</si>
  <si>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</si>
  <si>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</si>
  <si>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</si>
  <si>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</si>
  <si>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</si>
  <si>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</si>
  <si>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</si>
  <si>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</si>
  <si>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</si>
  <si>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</si>
  <si>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</si>
  <si>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</si>
  <si>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</si>
  <si>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</si>
  <si>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</si>
  <si>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</si>
  <si>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</si>
  <si>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</si>
  <si>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</si>
  <si>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</si>
  <si>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</si>
  <si>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</si>
  <si>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</si>
  <si>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</si>
  <si>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</si>
  <si>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</si>
  <si>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</si>
  <si>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</si>
  <si>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</si>
  <si>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</si>
  <si>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</si>
  <si>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</si>
  <si>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</si>
  <si>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</si>
  <si>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</si>
  <si>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</si>
  <si>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</si>
  <si>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</si>
  <si>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</si>
  <si>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</si>
  <si>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</si>
  <si>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</si>
  <si>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</si>
  <si>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</si>
  <si>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</si>
  <si>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</si>
  <si>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</si>
  <si>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</si>
  <si>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</si>
  <si>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</si>
  <si>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</si>
  <si>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</si>
  <si>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</si>
  <si>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</si>
  <si>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</si>
  <si>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</si>
  <si>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</si>
  <si>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</si>
  <si>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</si>
  <si>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</si>
  <si>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</si>
  <si>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</si>
  <si>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</si>
  <si>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</si>
  <si>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</si>
  <si>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</si>
  <si>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</si>
  <si>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</si>
  <si>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</si>
  <si>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</si>
  <si>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</si>
  <si>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</si>
  <si>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</si>
  <si>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</si>
  <si>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</si>
  <si>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</si>
  <si>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</si>
  <si>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</si>
  <si>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</si>
  <si>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</si>
  <si>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</si>
  <si>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</si>
  <si>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</si>
  <si>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</si>
  <si>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</si>
  <si>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</si>
  <si>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</si>
  <si>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</si>
  <si>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</si>
  <si>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</si>
  <si>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</si>
  <si>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</si>
  <si>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</si>
  <si>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</si>
  <si>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</si>
  <si>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</si>
  <si>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</si>
  <si>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</si>
  <si>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</si>
  <si>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</si>
  <si>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</si>
  <si>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</si>
  <si>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</si>
  <si>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</si>
  <si>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</si>
  <si>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</si>
  <si>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</si>
  <si>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</si>
  <si>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</si>
  <si>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</si>
  <si>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</si>
  <si>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</si>
  <si>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</si>
  <si>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</si>
  <si>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</si>
  <si>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</si>
  <si>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</si>
  <si>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</si>
  <si>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</si>
  <si>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</si>
  <si>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</si>
  <si>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</si>
  <si>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</si>
  <si>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</si>
  <si>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</si>
  <si>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</si>
  <si>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</si>
  <si>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</si>
  <si>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</si>
  <si>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</si>
  <si>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</si>
  <si>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</si>
  <si>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</si>
  <si>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</si>
  <si>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</si>
  <si>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</si>
  <si>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</si>
  <si>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</si>
  <si>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</si>
  <si>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</si>
  <si>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</si>
  <si>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</si>
  <si>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</si>
  <si>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</si>
  <si>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</si>
  <si>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</si>
  <si>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</si>
  <si>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</si>
  <si>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</si>
  <si>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</si>
  <si>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</si>
  <si>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</si>
  <si>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</si>
  <si>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</si>
  <si>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</si>
  <si>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</si>
  <si>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</si>
  <si>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</si>
  <si>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</si>
  <si>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</si>
  <si>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</si>
  <si>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</si>
  <si>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</si>
  <si>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</si>
  <si>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</si>
  <si>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</si>
  <si>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</si>
  <si>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</si>
  <si>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</si>
  <si>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</si>
  <si>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</si>
  <si>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</si>
  <si>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</si>
  <si>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</si>
  <si>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</si>
  <si>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</si>
  <si>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</si>
  <si>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</si>
  <si>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</si>
  <si>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</si>
  <si>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</si>
  <si>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</si>
  <si>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</si>
  <si>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</si>
  <si>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</si>
  <si>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</si>
  <si>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</si>
  <si>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</si>
  <si>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</si>
  <si>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</si>
  <si>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</si>
  <si>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</si>
  <si>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</si>
  <si>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</si>
  <si>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</si>
  <si>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</si>
  <si>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</si>
  <si>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</si>
  <si>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</si>
  <si>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</si>
  <si>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</si>
  <si>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</si>
  <si>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</si>
  <si>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</si>
  <si>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</si>
  <si>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</si>
  <si>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</si>
  <si>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</si>
  <si>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</si>
  <si>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</si>
  <si>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</si>
  <si>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</si>
  <si>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</si>
  <si>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</si>
  <si>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</si>
  <si>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</si>
  <si>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</si>
  <si>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</si>
  <si>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</si>
  <si>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</si>
  <si>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</si>
  <si>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</si>
  <si>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</si>
  <si>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</si>
  <si>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</si>
  <si>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</si>
  <si>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</si>
  <si>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</si>
  <si>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</si>
  <si>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</si>
  <si>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</si>
  <si>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</si>
  <si>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</si>
  <si>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</si>
  <si>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</si>
  <si>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</si>
  <si>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</si>
  <si>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</si>
  <si>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</si>
  <si>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</si>
  <si>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</si>
  <si>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</si>
  <si>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</si>
  <si>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</si>
  <si>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</si>
  <si>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</si>
  <si>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</si>
  <si>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</si>
  <si>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</si>
  <si>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</si>
  <si>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</si>
  <si>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</si>
  <si>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</si>
  <si>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</si>
  <si>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</si>
  <si>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</si>
  <si>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</si>
  <si>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</si>
  <si>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</si>
  <si>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</si>
  <si>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</si>
  <si>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</si>
  <si>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</si>
  <si>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</si>
  <si>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</si>
  <si>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</si>
  <si>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</si>
  <si>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</si>
  <si>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</si>
  <si>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</si>
  <si>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</si>
  <si>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</si>
  <si>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</si>
  <si>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</si>
  <si>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</si>
  <si>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</si>
  <si>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</si>
  <si>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</si>
  <si>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</si>
  <si>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</si>
  <si>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</si>
  <si>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</si>
  <si>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</si>
  <si>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</si>
  <si>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</si>
  <si>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</si>
  <si>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</si>
  <si>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</si>
  <si>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</si>
  <si>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</si>
  <si>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</si>
  <si>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</si>
  <si>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</si>
  <si>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</si>
  <si>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</si>
  <si>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</si>
  <si>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</si>
  <si>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</si>
  <si>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</si>
  <si>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</si>
  <si>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</si>
  <si>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</si>
  <si>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</si>
  <si>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</si>
  <si>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</si>
  <si>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</si>
  <si>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</si>
  <si>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</si>
  <si>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</si>
  <si>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</si>
  <si>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</si>
  <si>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</si>
  <si>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</si>
  <si>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</si>
  <si>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</si>
  <si>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</si>
  <si>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</si>
  <si>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</si>
  <si>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</si>
  <si>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</si>
  <si>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</si>
  <si>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</si>
  <si>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</si>
  <si>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</si>
  <si>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</si>
  <si>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</si>
  <si>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</si>
  <si>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</si>
  <si>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</si>
  <si>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</si>
  <si>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</si>
  <si>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</si>
  <si>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</si>
  <si>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</si>
  <si>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</si>
  <si>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</si>
  <si>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</si>
  <si>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</si>
  <si>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</si>
  <si>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</si>
  <si>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</si>
  <si>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</si>
  <si>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</si>
  <si>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</si>
  <si>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</si>
  <si>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</si>
  <si>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</si>
  <si>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</si>
  <si>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</si>
  <si>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</si>
  <si>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</si>
  <si>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</si>
  <si>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</si>
  <si>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</si>
  <si>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</si>
  <si>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</si>
  <si>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</si>
  <si>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</si>
  <si>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</si>
  <si>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</si>
  <si>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</si>
  <si>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</si>
  <si>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</si>
  <si>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</si>
  <si>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</si>
  <si>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</si>
  <si>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</si>
  <si>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</si>
  <si>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</si>
  <si>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</si>
  <si>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</si>
  <si>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</si>
  <si>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</si>
  <si>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</si>
  <si>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</si>
  <si>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</si>
  <si>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</si>
  <si>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</si>
  <si>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</si>
  <si>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</si>
  <si>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</si>
  <si>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</si>
  <si>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</si>
  <si>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</si>
  <si>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</si>
  <si>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</si>
  <si>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</si>
  <si>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</si>
  <si>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</si>
  <si>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</si>
  <si>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</si>
  <si>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</si>
  <si>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</si>
  <si>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</si>
  <si>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</si>
  <si>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</si>
  <si>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</si>
  <si>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</si>
  <si>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</si>
  <si>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</si>
  <si>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</si>
  <si>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</si>
  <si>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</si>
  <si>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</si>
  <si>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</si>
  <si>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</si>
  <si>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</si>
  <si>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</si>
  <si>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</si>
  <si>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</si>
  <si>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</si>
  <si>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</si>
  <si>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</si>
  <si>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</si>
  <si>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</si>
  <si>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</si>
  <si>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</si>
  <si>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</si>
  <si>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</si>
  <si>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</si>
  <si>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</si>
  <si>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</si>
  <si>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</si>
  <si>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</si>
  <si>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</si>
  <si>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</si>
  <si>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</si>
  <si>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</si>
  <si>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</si>
  <si>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</si>
  <si>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</si>
  <si>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</si>
  <si>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</si>
  <si>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</si>
  <si>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</si>
  <si>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</si>
  <si>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</si>
  <si>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</si>
  <si>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</si>
  <si>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</si>
  <si>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</si>
  <si>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</si>
  <si>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</si>
  <si>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</si>
  <si>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</si>
  <si>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</si>
  <si>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</si>
  <si>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</si>
  <si>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</si>
  <si>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</si>
  <si>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</si>
  <si>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</si>
  <si>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</si>
  <si>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</si>
  <si>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</si>
  <si>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</si>
  <si>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</si>
  <si>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</si>
  <si>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</si>
  <si>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</si>
  <si>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</si>
  <si>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</si>
  <si>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</si>
  <si>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</si>
  <si>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</si>
  <si>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</si>
  <si>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</si>
  <si>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</si>
  <si>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</si>
  <si>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</si>
  <si>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</si>
  <si>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</si>
  <si>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</si>
  <si>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</si>
  <si>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</si>
  <si>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</si>
  <si>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</si>
  <si>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</si>
  <si>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</si>
  <si>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</si>
  <si>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</si>
  <si>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</si>
  <si>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</si>
  <si>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</si>
  <si>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</si>
  <si>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</si>
  <si>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</si>
  <si>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</si>
  <si>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</si>
  <si>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</si>
  <si>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</si>
  <si>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</si>
  <si>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</si>
  <si>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</si>
  <si>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</si>
  <si>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</si>
  <si>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</si>
  <si>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</si>
  <si>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</si>
  <si>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</si>
  <si>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</si>
  <si>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</si>
  <si>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</si>
  <si>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</si>
  <si>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</si>
  <si>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</si>
  <si>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</si>
  <si>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</si>
  <si>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</si>
  <si>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</si>
  <si>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</si>
  <si>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</si>
  <si>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</si>
  <si>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</si>
  <si>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</si>
  <si>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</si>
  <si>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</si>
  <si>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</si>
  <si>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</si>
  <si>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</si>
  <si>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</si>
  <si>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</si>
  <si>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</si>
  <si>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</si>
  <si>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</si>
  <si>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</si>
  <si>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</si>
  <si>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</si>
  <si>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</si>
  <si>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</si>
  <si>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</si>
  <si>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</si>
  <si>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</si>
  <si>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</si>
  <si>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</si>
  <si>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</si>
  <si>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</si>
  <si>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</si>
  <si>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</si>
  <si>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</si>
  <si>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</si>
  <si>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</si>
  <si>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</si>
  <si>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</si>
  <si>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</si>
  <si>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</si>
  <si>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</si>
  <si>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</si>
  <si>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</si>
  <si>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</si>
  <si>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</si>
  <si>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</si>
  <si>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</si>
  <si>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</si>
  <si>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</si>
  <si>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</si>
  <si>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</si>
  <si>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</si>
  <si>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</si>
  <si>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</si>
  <si>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</si>
  <si>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</si>
  <si>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</si>
  <si>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</si>
  <si>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</si>
  <si>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</si>
  <si>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</si>
  <si>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</si>
  <si>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</si>
  <si>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</si>
  <si>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</si>
  <si>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</si>
  <si>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</si>
  <si>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</si>
  <si>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</si>
  <si>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</si>
  <si>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</si>
  <si>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</si>
  <si>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</si>
  <si>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</si>
  <si>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</si>
  <si>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</si>
  <si>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</si>
  <si>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</si>
  <si>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</si>
  <si>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</si>
  <si>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</si>
  <si>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</si>
  <si>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</si>
  <si>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</si>
  <si>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</si>
  <si>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</si>
  <si>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</si>
  <si>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</si>
  <si>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</si>
  <si>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</si>
  <si>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</si>
  <si>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</si>
  <si>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</si>
  <si>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</si>
  <si>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</si>
  <si>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</si>
  <si>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</si>
  <si>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</si>
  <si>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</si>
  <si>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</si>
  <si>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</si>
  <si>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</si>
  <si>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</si>
  <si>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</si>
  <si>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</si>
  <si>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</si>
  <si>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</si>
  <si>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</si>
  <si>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</si>
  <si>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</si>
  <si>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</si>
  <si>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</si>
  <si>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</si>
  <si>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</si>
  <si>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</si>
  <si>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</si>
  <si>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</si>
  <si>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</si>
  <si>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</si>
  <si>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</si>
  <si>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</si>
  <si>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</si>
  <si>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</si>
  <si>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</si>
  <si>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</si>
  <si>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</si>
  <si>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</si>
  <si>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</si>
  <si>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</si>
  <si>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</si>
  <si>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</si>
  <si>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</si>
  <si>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</si>
  <si>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</si>
  <si>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</si>
  <si>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</si>
  <si>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</si>
  <si>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</si>
  <si>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</si>
  <si>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</si>
  <si>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</si>
  <si>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</si>
  <si>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</si>
  <si>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</si>
  <si>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</si>
  <si>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</si>
  <si>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</si>
  <si>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</si>
  <si>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</si>
  <si>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</si>
  <si>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</si>
  <si>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</si>
  <si>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</si>
  <si>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</si>
  <si>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</si>
  <si>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</si>
  <si>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</si>
  <si>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</si>
  <si>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</si>
  <si>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</si>
  <si>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</si>
  <si>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</si>
  <si>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</si>
  <si>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</si>
  <si>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</si>
  <si>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</si>
  <si>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</si>
  <si>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</si>
  <si>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</si>
  <si>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</si>
  <si>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</si>
  <si>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</si>
  <si>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</si>
  <si>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</si>
  <si>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</si>
  <si>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</si>
  <si>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</si>
  <si>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</si>
  <si>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</si>
  <si>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</si>
  <si>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</si>
  <si>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</si>
  <si>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</si>
  <si>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</si>
  <si>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</si>
  <si>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</si>
  <si>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</si>
  <si>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</si>
  <si>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</si>
  <si>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</si>
  <si>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</si>
  <si>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</si>
  <si>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</si>
  <si>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</si>
  <si>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</si>
  <si>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</si>
  <si>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</si>
  <si>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</si>
  <si>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</si>
  <si>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</si>
  <si>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</si>
  <si>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</si>
  <si>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</si>
  <si>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</si>
  <si>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</si>
  <si>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</si>
  <si>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</si>
  <si>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</si>
  <si>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</si>
  <si>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</si>
  <si>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</si>
  <si>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</si>
  <si>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</si>
  <si>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</si>
  <si>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</si>
  <si>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</si>
  <si>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</si>
  <si>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</si>
  <si>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</si>
  <si>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</si>
  <si>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</si>
  <si>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</si>
  <si>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</si>
  <si>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</si>
  <si>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</si>
  <si>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</si>
  <si>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</si>
  <si>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</si>
  <si>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</si>
  <si>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</si>
  <si>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</si>
  <si>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</si>
  <si>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</si>
  <si>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</si>
  <si>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</si>
  <si>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</si>
  <si>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</si>
  <si>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</si>
  <si>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</si>
  <si>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</si>
  <si>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</si>
  <si>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</si>
  <si>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</si>
  <si>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</si>
  <si>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</si>
  <si>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</si>
  <si>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</si>
  <si>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</si>
  <si>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</si>
  <si>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</si>
  <si>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</si>
  <si>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</si>
  <si>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</si>
  <si>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</si>
  <si>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</si>
  <si>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</si>
  <si>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</si>
  <si>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</si>
  <si>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</si>
  <si>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</si>
  <si>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</si>
  <si>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</si>
  <si>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</si>
  <si>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</si>
  <si>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</si>
  <si>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</si>
  <si>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</si>
  <si>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</si>
  <si>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</si>
  <si>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</si>
  <si>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</si>
  <si>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</si>
  <si>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</si>
  <si>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</si>
  <si>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</si>
  <si>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</si>
  <si>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</si>
  <si>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</si>
  <si>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</si>
  <si>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</si>
  <si>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</si>
  <si>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</si>
  <si>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</si>
  <si>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</si>
  <si>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</si>
  <si>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</si>
  <si>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</si>
  <si>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</si>
  <si>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</si>
  <si>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</si>
  <si>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</si>
  <si>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</si>
  <si>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</si>
  <si>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</si>
  <si>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</si>
  <si>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</si>
  <si>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</si>
  <si>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</si>
  <si>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</si>
  <si>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</si>
  <si>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</si>
  <si>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</si>
  <si>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</si>
  <si>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</si>
  <si>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</si>
  <si>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</si>
  <si>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</si>
  <si>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</si>
  <si>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</si>
  <si>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</si>
  <si>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</si>
  <si>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</si>
  <si>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</si>
  <si>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</si>
  <si>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</si>
  <si>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</si>
  <si>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</si>
  <si>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</si>
  <si>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</si>
  <si>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</si>
  <si>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</si>
  <si>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</si>
  <si>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</si>
  <si>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</si>
  <si>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</si>
  <si>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</si>
  <si>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</si>
  <si>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</si>
  <si>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</si>
  <si>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</si>
  <si>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</si>
  <si>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</si>
  <si>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</si>
  <si>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</si>
  <si>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</si>
  <si>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</si>
  <si>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</si>
  <si>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</si>
  <si>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</si>
  <si>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</si>
  <si>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</si>
  <si>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</si>
  <si>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</si>
  <si>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</si>
  <si>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</si>
  <si>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</si>
  <si>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</si>
  <si>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</si>
  <si>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</si>
  <si>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</si>
  <si>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</si>
  <si>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</si>
  <si>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</si>
  <si>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</si>
  <si>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</si>
  <si>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</si>
  <si>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</si>
  <si>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</si>
  <si>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</si>
  <si>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</si>
  <si>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</si>
  <si>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</si>
  <si>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</si>
  <si>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</si>
  <si>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</si>
  <si>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</si>
  <si>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</si>
  <si>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</si>
  <si>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</si>
  <si>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</si>
  <si>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</si>
  <si>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</si>
  <si>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</si>
  <si>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</si>
  <si>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</si>
  <si>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</si>
  <si>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</si>
  <si>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</si>
  <si>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</si>
  <si>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</si>
  <si>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</si>
  <si>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</si>
  <si>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</si>
  <si>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</si>
  <si>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</si>
  <si>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</si>
  <si>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</si>
  <si>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</si>
  <si>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</si>
  <si>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</si>
  <si>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</si>
  <si>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</si>
  <si>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</si>
  <si>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</si>
  <si>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</si>
  <si>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</si>
  <si>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</si>
  <si>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</si>
  <si>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</si>
  <si>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</si>
  <si>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</si>
  <si>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</si>
  <si>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</si>
  <si>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</si>
  <si>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</si>
  <si>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</si>
  <si>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</si>
  <si>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</si>
  <si>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</si>
  <si>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</si>
  <si>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</si>
  <si>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</si>
  <si>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</si>
  <si>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</si>
  <si>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</si>
  <si>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</si>
  <si>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</si>
  <si>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</si>
  <si>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</si>
  <si>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</si>
  <si>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</si>
  <si>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</si>
  <si>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</si>
  <si>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</si>
  <si>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</si>
  <si>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</si>
  <si>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</si>
  <si>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</si>
  <si>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</si>
  <si>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</si>
  <si>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</si>
  <si>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</si>
  <si>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</si>
  <si>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</si>
  <si>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</si>
  <si>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</si>
  <si>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</si>
  <si>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</si>
  <si>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</si>
  <si>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</si>
  <si>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</si>
  <si>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</si>
  <si>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</si>
  <si>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</si>
  <si>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</si>
  <si>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</si>
  <si>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</si>
  <si>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</si>
  <si>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</si>
  <si>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</si>
  <si>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</si>
  <si>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</si>
  <si>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</si>
  <si>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</si>
  <si>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</si>
  <si>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</si>
  <si>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</si>
  <si>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</si>
  <si>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</si>
  <si>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</si>
  <si>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</si>
  <si>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</si>
  <si>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</si>
  <si>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</si>
  <si>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</si>
  <si>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</si>
  <si>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</si>
  <si>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</si>
  <si>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</si>
  <si>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</si>
  <si>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</si>
  <si>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</si>
  <si>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</si>
  <si>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</si>
  <si>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</si>
  <si>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</si>
  <si>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</si>
  <si>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</si>
  <si>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</si>
  <si>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</si>
  <si>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</si>
  <si>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</si>
  <si>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</si>
  <si>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</si>
  <si>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</si>
  <si>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</si>
  <si>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</si>
  <si>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</si>
  <si>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</si>
  <si>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</si>
  <si>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</si>
  <si>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</si>
  <si>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</si>
  <si>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</si>
  <si>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</si>
  <si>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</si>
  <si>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</si>
  <si>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</si>
  <si>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</si>
  <si>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</si>
  <si>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</si>
  <si>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</si>
  <si>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</si>
  <si>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</si>
  <si>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</si>
  <si>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</si>
  <si>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</si>
  <si>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</si>
  <si>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</si>
  <si>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</si>
  <si>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</si>
  <si>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</si>
  <si>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</si>
  <si>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</si>
  <si>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</si>
  <si>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</si>
  <si>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</si>
  <si>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</si>
  <si>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</si>
  <si>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</si>
  <si>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</si>
  <si>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</si>
  <si>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</si>
  <si>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</si>
  <si>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</si>
  <si>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</si>
  <si>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</si>
  <si>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</si>
  <si>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</si>
  <si>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</si>
  <si>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</si>
  <si>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</si>
  <si>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</si>
  <si>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</si>
  <si>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</si>
  <si>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</si>
  <si>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</si>
  <si>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</si>
  <si>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</si>
  <si>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</si>
  <si>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</si>
  <si>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</si>
  <si>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</si>
  <si>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</si>
  <si>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</si>
  <si>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</si>
  <si>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</si>
  <si>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</si>
  <si>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</si>
  <si>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</si>
  <si>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</si>
  <si>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</si>
  <si>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</si>
  <si>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</si>
  <si>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</si>
  <si>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</si>
  <si>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</si>
  <si>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</si>
  <si>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</si>
  <si>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</si>
  <si>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</si>
  <si>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</si>
  <si>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</si>
  <si>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</si>
  <si>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</si>
  <si>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</si>
  <si>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</si>
  <si>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</si>
  <si>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</si>
  <si>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</si>
  <si>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</si>
  <si>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</si>
  <si>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</si>
  <si>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</si>
  <si>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</si>
  <si>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</si>
  <si>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</si>
  <si>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</si>
  <si>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</si>
  <si>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</si>
  <si>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</si>
  <si>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</si>
  <si>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</si>
  <si>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</si>
  <si>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</si>
  <si>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</si>
  <si>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</si>
  <si>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</si>
  <si>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</si>
  <si>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</si>
  <si>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</si>
  <si>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</si>
  <si>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</si>
  <si>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</si>
  <si>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</si>
  <si>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</si>
  <si>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</si>
  <si>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</si>
  <si>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</si>
  <si>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</si>
  <si>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</si>
  <si>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</si>
  <si>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</si>
  <si>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</si>
  <si>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</si>
  <si>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</si>
  <si>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</si>
  <si>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</si>
  <si>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</si>
  <si>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</si>
  <si>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</si>
  <si>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</si>
  <si>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</si>
  <si>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</si>
  <si>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</si>
  <si>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</si>
  <si>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</si>
  <si>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</si>
  <si>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</si>
  <si>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</si>
  <si>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</si>
  <si>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</si>
  <si>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</si>
  <si>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</si>
  <si>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</si>
  <si>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</si>
  <si>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</si>
  <si>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</si>
  <si>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</si>
  <si>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</si>
  <si>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</si>
  <si>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</si>
  <si>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</si>
  <si>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</si>
  <si>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</si>
  <si>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</si>
  <si>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</si>
  <si>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</si>
  <si>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</si>
  <si>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</si>
  <si>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</si>
  <si>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</si>
  <si>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</si>
  <si>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</si>
  <si>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</si>
  <si>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</si>
  <si>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</si>
  <si>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</si>
  <si>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</si>
  <si>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</si>
  <si>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</si>
  <si>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</si>
  <si>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</si>
  <si>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</si>
  <si>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</si>
  <si>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</si>
  <si>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</si>
  <si>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</si>
  <si>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</si>
  <si>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</si>
  <si>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</si>
  <si>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</si>
  <si>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</si>
  <si>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</si>
  <si>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</si>
  <si>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</si>
  <si>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</si>
  <si>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</si>
  <si>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</si>
  <si>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</si>
  <si>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</si>
  <si>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</si>
  <si>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</si>
  <si>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</si>
  <si>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</si>
  <si>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</si>
  <si>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</si>
  <si>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</si>
  <si>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</si>
  <si>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</si>
  <si>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</si>
  <si>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</si>
  <si>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</si>
  <si>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</si>
  <si>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</si>
  <si>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</si>
  <si>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</si>
  <si>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</si>
  <si>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</si>
  <si>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</si>
  <si>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</si>
  <si>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</si>
  <si>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</si>
  <si>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</si>
  <si>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</si>
  <si>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</si>
  <si>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</si>
  <si>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</si>
  <si>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</si>
  <si>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</si>
  <si>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</si>
  <si>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</si>
  <si>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</si>
  <si>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</si>
  <si>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</si>
  <si>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</si>
  <si>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</si>
  <si>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</si>
  <si>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</si>
  <si>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</si>
  <si>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</si>
  <si>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</si>
  <si>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</si>
  <si>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</si>
  <si>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</si>
  <si>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</si>
  <si>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</si>
  <si>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</si>
  <si>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</si>
  <si>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</si>
  <si>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</si>
  <si>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</si>
  <si>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</si>
  <si>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</si>
  <si>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</si>
  <si>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</si>
  <si>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</si>
  <si>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</si>
  <si>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</si>
  <si>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</si>
  <si>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</si>
  <si>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</si>
  <si>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</si>
  <si>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</si>
  <si>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</si>
  <si>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</si>
  <si>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</si>
  <si>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</si>
  <si>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</si>
  <si>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</si>
  <si>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</si>
  <si>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</si>
  <si>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</si>
  <si>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</si>
  <si>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</si>
  <si>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</si>
  <si>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</si>
  <si>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</si>
  <si>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</si>
  <si>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</si>
  <si>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</si>
  <si>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</si>
  <si>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</si>
  <si>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</si>
  <si>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</si>
  <si>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</si>
  <si>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</si>
  <si>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</si>
  <si>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</si>
  <si>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</si>
  <si>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</si>
  <si>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</si>
  <si>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</si>
  <si>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</si>
  <si>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</si>
  <si>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</si>
  <si>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</si>
  <si>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</si>
  <si>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</si>
  <si>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</si>
  <si>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</si>
  <si>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</si>
  <si>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</si>
  <si>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</si>
  <si>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</si>
  <si>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</si>
  <si>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</si>
  <si>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</si>
  <si>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</si>
  <si>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</si>
  <si>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</si>
  <si>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</si>
  <si>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</si>
  <si>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</si>
  <si>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</si>
  <si>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</si>
  <si>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</si>
  <si>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</si>
  <si>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</si>
  <si>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</si>
  <si>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</si>
  <si>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</si>
  <si>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</si>
  <si>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</si>
  <si>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</si>
  <si>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</si>
  <si>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</si>
  <si>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</si>
  <si>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</si>
  <si>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</si>
  <si>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</si>
  <si>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</si>
  <si>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</si>
  <si>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</si>
  <si>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</si>
  <si>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</si>
  <si>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</si>
  <si>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</si>
  <si>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</si>
  <si>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</si>
  <si>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</si>
  <si>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</si>
  <si>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</si>
  <si>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</si>
  <si>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</si>
  <si>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</si>
  <si>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</si>
  <si>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</si>
  <si>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</si>
  <si>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</si>
  <si>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</si>
  <si>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</si>
  <si>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</si>
  <si>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</si>
  <si>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</si>
  <si>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</si>
  <si>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</si>
  <si>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</si>
  <si>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</si>
  <si>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</si>
  <si>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</si>
  <si>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</si>
  <si>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</si>
  <si>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</si>
  <si>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</si>
  <si>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</si>
  <si>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</si>
  <si>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</si>
  <si>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</si>
  <si>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</si>
  <si>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</si>
  <si>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</si>
  <si>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</si>
  <si>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</si>
  <si>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</si>
  <si>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</si>
  <si>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</si>
  <si>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</si>
  <si>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</si>
  <si>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</si>
  <si>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</si>
  <si>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</si>
  <si>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</si>
  <si>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</si>
  <si>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</si>
  <si>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</si>
  <si>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</si>
  <si>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</si>
  <si>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</si>
  <si>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</si>
  <si>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</si>
  <si>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</si>
  <si>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</si>
  <si>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</si>
  <si>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</si>
  <si>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</si>
  <si>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</si>
  <si>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</si>
  <si>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</si>
  <si>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</si>
  <si>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</si>
  <si>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</si>
  <si>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</si>
  <si>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</si>
  <si>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</si>
  <si>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</si>
  <si>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</si>
  <si>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</si>
  <si>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</si>
  <si>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</si>
  <si>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</si>
  <si>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</si>
  <si>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</si>
  <si>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</si>
  <si>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</si>
  <si>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</si>
  <si>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</si>
  <si>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</si>
  <si>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</si>
  <si>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</si>
  <si>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</si>
  <si>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</si>
  <si>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</si>
  <si>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</si>
  <si>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</si>
  <si>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</si>
  <si>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</si>
  <si>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</si>
  <si>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</si>
  <si>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</si>
  <si>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</si>
  <si>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</si>
  <si>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</si>
  <si>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</si>
  <si>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</si>
  <si>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</si>
  <si>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</si>
  <si>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</si>
  <si>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</si>
  <si>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</si>
  <si>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</si>
  <si>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</si>
  <si>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</si>
  <si>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</si>
  <si>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</si>
  <si>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</si>
  <si>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</si>
  <si>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</si>
  <si>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</si>
  <si>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</si>
  <si>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</si>
  <si>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</si>
  <si>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</si>
  <si>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</si>
  <si>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</si>
  <si>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</si>
  <si>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</si>
  <si>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</si>
  <si>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</si>
  <si>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</si>
  <si>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</si>
  <si>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</si>
  <si>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</si>
  <si>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</si>
  <si>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</si>
  <si>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</si>
  <si>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</si>
  <si>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</si>
  <si>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</si>
  <si>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</si>
  <si>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</si>
  <si>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</si>
  <si>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</si>
  <si>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</si>
  <si>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</si>
  <si>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</si>
  <si>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</si>
  <si>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</si>
  <si>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</si>
  <si>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</si>
  <si>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</si>
  <si>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</si>
  <si>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</si>
  <si>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</si>
  <si>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</si>
  <si>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</si>
  <si>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</si>
  <si>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</si>
  <si>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</si>
  <si>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</si>
  <si>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</si>
  <si>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</si>
  <si>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</si>
  <si>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</si>
  <si>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</si>
  <si>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</si>
  <si>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</si>
  <si>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</si>
  <si>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</si>
  <si>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</si>
  <si>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</si>
  <si>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</si>
  <si>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</si>
  <si>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</si>
  <si>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</si>
  <si>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</si>
  <si>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</si>
  <si>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</si>
  <si>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</si>
  <si>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</si>
  <si>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</si>
  <si>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</si>
  <si>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</si>
  <si>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</si>
  <si>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</si>
  <si>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</si>
  <si>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</si>
  <si>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</si>
  <si>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</si>
  <si>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</si>
  <si>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</si>
  <si>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</si>
  <si>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</si>
  <si>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</si>
  <si>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</si>
  <si>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</si>
  <si>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</si>
  <si>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</si>
  <si>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</si>
  <si>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</si>
  <si>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</si>
  <si>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</si>
  <si>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</si>
  <si>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</si>
  <si>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</si>
  <si>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</si>
  <si>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</si>
  <si>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</si>
  <si>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</si>
  <si>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</si>
  <si>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</si>
  <si>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</si>
  <si>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</si>
  <si>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</si>
  <si>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</si>
  <si>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</si>
  <si>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</si>
  <si>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</si>
  <si>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</si>
  <si>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</si>
  <si>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</si>
  <si>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</si>
  <si>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</si>
  <si>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</si>
  <si>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</si>
  <si>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</si>
  <si>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</si>
  <si>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</si>
  <si>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</si>
  <si>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</si>
  <si>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</si>
  <si>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</si>
  <si>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</si>
  <si>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</si>
  <si>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</si>
  <si>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</si>
  <si>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</si>
  <si>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</si>
  <si>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</si>
  <si>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</si>
  <si>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</si>
  <si>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</si>
  <si>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</si>
  <si>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</si>
  <si>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</si>
  <si>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</si>
  <si>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</si>
  <si>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</si>
  <si>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</si>
  <si>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</si>
  <si>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</si>
  <si>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</si>
  <si>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</si>
  <si>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</si>
  <si>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</si>
  <si>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</si>
  <si>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</si>
  <si>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</si>
  <si>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</si>
  <si>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</si>
  <si>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</si>
  <si>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</si>
  <si>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</si>
  <si>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</si>
  <si>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</si>
  <si>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</si>
  <si>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</si>
  <si>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</si>
  <si>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</si>
  <si>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</si>
  <si>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</si>
  <si>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</si>
  <si>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</si>
  <si>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</si>
  <si>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</si>
  <si>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</si>
  <si>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</si>
  <si>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</si>
  <si>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</si>
  <si>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</si>
  <si>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</si>
  <si>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</si>
  <si>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</si>
  <si>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</si>
  <si>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</si>
  <si>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</si>
  <si>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</si>
  <si>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</si>
  <si>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</si>
  <si>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</si>
  <si>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</si>
  <si>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</si>
  <si>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</si>
  <si>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</si>
  <si>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</si>
  <si>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</si>
  <si>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</si>
  <si>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</si>
  <si>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</si>
  <si>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</si>
  <si>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</si>
  <si>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</si>
  <si>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</si>
  <si>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</si>
  <si>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</si>
  <si>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</si>
  <si>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</si>
  <si>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</si>
  <si>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</si>
  <si>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</si>
  <si>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</si>
  <si>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</si>
  <si>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</si>
  <si>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</si>
  <si>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</si>
  <si>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</si>
  <si>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</si>
  <si>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</si>
  <si>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</si>
  <si>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</si>
  <si>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</si>
  <si>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</si>
  <si>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</si>
  <si>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</si>
  <si>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</si>
  <si>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</si>
  <si>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</si>
  <si>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</si>
  <si>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</si>
  <si>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</si>
  <si>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</si>
  <si>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</si>
  <si>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</si>
  <si>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</si>
  <si>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</si>
  <si>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</si>
  <si>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</si>
  <si>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</si>
  <si>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</si>
  <si>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</si>
  <si>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</si>
  <si>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</si>
  <si>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</si>
  <si>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</si>
  <si>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</si>
  <si>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</si>
  <si>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</si>
  <si>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</si>
  <si>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</si>
  <si>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</si>
  <si>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</si>
  <si>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</si>
  <si>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</si>
  <si>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</si>
  <si>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</si>
  <si>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</si>
  <si>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</si>
  <si>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</si>
  <si>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</si>
  <si>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</si>
  <si>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</si>
  <si>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</si>
  <si>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</si>
  <si>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</si>
  <si>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</si>
  <si>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</si>
  <si>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</si>
  <si>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</si>
  <si>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</si>
  <si>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</si>
  <si>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</si>
  <si>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</si>
  <si>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</si>
  <si>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</si>
  <si>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</si>
  <si>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</si>
  <si>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</si>
  <si>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</si>
  <si>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</si>
  <si>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</si>
  <si>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</si>
  <si>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</si>
  <si>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</si>
  <si>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</si>
  <si>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</si>
  <si>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</si>
  <si>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</si>
  <si>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</si>
  <si>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</si>
  <si>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</si>
  <si>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</si>
  <si>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</si>
  <si>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</si>
  <si>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</si>
  <si>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</si>
  <si>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</si>
  <si>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</si>
  <si>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</si>
  <si>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</si>
  <si>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</si>
  <si>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</si>
  <si>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</si>
  <si>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</si>
  <si>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</si>
  <si>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</si>
  <si>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</si>
  <si>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</si>
  <si>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</si>
  <si>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</si>
  <si>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</si>
  <si>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</si>
  <si>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</si>
  <si>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</si>
  <si>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</si>
  <si>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</si>
  <si>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</si>
  <si>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</si>
  <si>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</si>
  <si>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</si>
  <si>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</si>
  <si>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</si>
  <si>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</si>
  <si>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</si>
  <si>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</si>
  <si>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</si>
  <si>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</si>
  <si>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</si>
  <si>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</si>
  <si>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</si>
  <si>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</si>
  <si>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</si>
  <si>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</si>
  <si>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</si>
  <si>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</si>
  <si>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</si>
  <si>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</si>
  <si>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</si>
  <si>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</si>
  <si>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</si>
  <si>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</si>
  <si>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</si>
  <si>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</si>
  <si>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</si>
  <si>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</si>
  <si>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</si>
  <si>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</si>
  <si>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</si>
  <si>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</si>
  <si>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</si>
  <si>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</si>
  <si>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</si>
  <si>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</si>
  <si>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</si>
  <si>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</si>
  <si>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</si>
  <si>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</si>
  <si>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</si>
  <si>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</si>
  <si>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</si>
  <si>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</si>
  <si>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</si>
  <si>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</si>
  <si>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</si>
  <si>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</si>
  <si>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</si>
  <si>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</si>
  <si>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</si>
  <si>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</si>
  <si>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</si>
  <si>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</si>
  <si>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</si>
  <si>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</si>
  <si>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</si>
  <si>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</si>
  <si>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</si>
  <si>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</si>
  <si>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</si>
  <si>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</si>
  <si>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</si>
  <si>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</si>
  <si>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</si>
  <si>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</si>
  <si>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</si>
  <si>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</si>
  <si>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</si>
  <si>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</si>
  <si>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</si>
  <si>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</si>
  <si>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</si>
  <si>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</si>
  <si>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</si>
  <si>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</si>
  <si>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</si>
  <si>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</si>
  <si>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</si>
  <si>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</si>
  <si>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</si>
  <si>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</si>
  <si>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</si>
  <si>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</si>
  <si>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</si>
  <si>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</si>
  <si>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</si>
  <si>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</si>
  <si>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</si>
  <si>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</si>
  <si>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</si>
  <si>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</si>
  <si>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</si>
  <si>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</si>
  <si>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</si>
  <si>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</si>
  <si>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</si>
  <si>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</si>
  <si>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</si>
  <si>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</si>
  <si>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</si>
  <si>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</si>
  <si>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</si>
  <si>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</si>
  <si>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</si>
  <si>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</si>
  <si>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</si>
  <si>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</si>
  <si>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</si>
  <si>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</si>
  <si>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</si>
  <si>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</si>
  <si>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</si>
  <si>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</si>
  <si>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</si>
  <si>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</si>
  <si>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</si>
  <si>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</si>
  <si>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</si>
  <si>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</si>
  <si>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</si>
  <si>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</si>
  <si>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</si>
  <si>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</si>
  <si>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</si>
  <si>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</si>
  <si>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</si>
  <si>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</si>
  <si>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</si>
  <si>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</si>
  <si>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</si>
  <si>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</si>
  <si>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</si>
  <si>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</si>
  <si>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</si>
  <si>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</si>
  <si>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</si>
  <si>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</si>
  <si>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</si>
  <si>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</si>
  <si>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</si>
  <si>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</si>
  <si>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</si>
  <si>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</si>
  <si>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</si>
  <si>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</si>
  <si>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</si>
  <si>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</si>
  <si>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</si>
  <si>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</si>
  <si>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</si>
  <si>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</si>
  <si>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</si>
  <si>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</si>
  <si>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</si>
  <si>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</si>
  <si>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</si>
  <si>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</si>
  <si>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</si>
  <si>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</si>
  <si>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</si>
  <si>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</si>
  <si>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</si>
  <si>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</si>
  <si>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</si>
  <si>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</si>
  <si>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</si>
  <si>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</si>
  <si>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</si>
  <si>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</si>
  <si>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</si>
  <si>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</si>
  <si>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</si>
  <si>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</si>
  <si>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</si>
  <si>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</si>
  <si>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</si>
  <si>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</si>
  <si>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</si>
  <si>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</si>
  <si>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</si>
  <si>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</si>
  <si>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</si>
  <si>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</si>
  <si>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</si>
  <si>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</si>
  <si>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</si>
  <si>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</si>
  <si>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</si>
  <si>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</si>
  <si>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</si>
  <si>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</si>
  <si>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</si>
  <si>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</si>
  <si>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</si>
  <si>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</si>
  <si>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</si>
  <si>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</si>
  <si>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</si>
  <si>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</si>
  <si>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</si>
  <si>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</si>
  <si>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</si>
  <si>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</si>
  <si>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</si>
  <si>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</si>
  <si>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</si>
  <si>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</si>
  <si>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</si>
  <si>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</si>
  <si>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</si>
  <si>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</si>
  <si>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</si>
  <si>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</si>
  <si>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</si>
  <si>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</si>
  <si>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</si>
  <si>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</si>
  <si>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</si>
  <si>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</si>
  <si>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</si>
  <si>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</si>
  <si>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</si>
  <si>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</si>
  <si>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</si>
  <si>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</si>
  <si>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</si>
  <si>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</si>
  <si>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</si>
  <si>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</si>
  <si>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</si>
  <si>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</si>
  <si>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</si>
  <si>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</si>
  <si>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</si>
  <si>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</si>
  <si>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</si>
  <si>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</si>
  <si>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</si>
  <si>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</si>
  <si>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</si>
  <si>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</si>
  <si>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</si>
  <si>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</si>
  <si>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</si>
  <si>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</si>
  <si>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</si>
  <si>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</si>
  <si>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</si>
  <si>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</si>
  <si>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</si>
  <si>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</si>
  <si>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</si>
  <si>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</si>
  <si>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</si>
  <si>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</si>
  <si>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</si>
  <si>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</si>
  <si>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</si>
  <si>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</si>
  <si>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</si>
  <si>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</si>
  <si>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</si>
  <si>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</si>
  <si>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</si>
  <si>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</si>
  <si>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</si>
  <si>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</si>
  <si>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</si>
  <si>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</si>
  <si>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</si>
  <si>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</si>
  <si>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</si>
  <si>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</si>
  <si>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</si>
  <si>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</si>
  <si>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</si>
  <si>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</si>
  <si>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</si>
  <si>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</si>
  <si>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</si>
  <si>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</si>
  <si>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</si>
  <si>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</si>
  <si>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</si>
  <si>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</si>
  <si>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</si>
  <si>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</si>
  <si>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</si>
  <si>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</si>
  <si>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</si>
  <si>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</si>
  <si>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</si>
  <si>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</si>
  <si>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</si>
  <si>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</si>
  <si>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</si>
  <si>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</si>
  <si>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</si>
  <si>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</si>
  <si>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</si>
  <si>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</si>
  <si>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</si>
  <si>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</si>
  <si>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</si>
  <si>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</si>
  <si>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</si>
  <si>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</si>
  <si>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</si>
  <si>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</si>
  <si>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</si>
  <si>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</si>
  <si>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</si>
  <si>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</si>
  <si>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</si>
  <si>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</si>
  <si>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</si>
  <si>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</si>
  <si>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</si>
  <si>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</si>
  <si>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</si>
  <si>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</si>
  <si>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</si>
  <si>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</si>
  <si>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</si>
  <si>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</si>
  <si>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</si>
  <si>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</si>
  <si>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</si>
  <si>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</si>
  <si>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</si>
  <si>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</si>
  <si>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</si>
  <si>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</si>
  <si>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</si>
  <si>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</si>
  <si>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</si>
  <si>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</si>
  <si>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</si>
  <si>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</si>
  <si>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</si>
  <si>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</si>
  <si>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</si>
  <si>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</si>
  <si>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</si>
  <si>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</si>
  <si>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</si>
  <si>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</si>
  <si>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</si>
  <si>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</si>
  <si>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</si>
  <si>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</si>
  <si>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</si>
  <si>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</si>
  <si>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</si>
  <si>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</si>
  <si>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</si>
  <si>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</si>
  <si>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</si>
  <si>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</si>
  <si>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</si>
  <si>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</si>
  <si>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</si>
  <si>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</si>
  <si>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</si>
  <si>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</si>
  <si>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</si>
  <si>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</si>
  <si>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</si>
  <si>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</si>
  <si>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</si>
  <si>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</si>
  <si>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</si>
  <si>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</si>
  <si>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</si>
  <si>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</si>
  <si>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</si>
  <si>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</si>
  <si>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</si>
  <si>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</si>
  <si>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</si>
  <si>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</si>
  <si>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</si>
  <si>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</si>
  <si>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</si>
  <si>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</si>
  <si>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</si>
  <si>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</si>
  <si>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</si>
  <si>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</si>
  <si>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</si>
  <si>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</si>
  <si>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</si>
  <si>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</si>
  <si>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</si>
  <si>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</si>
  <si>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</si>
  <si>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</si>
  <si>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</si>
  <si>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</si>
  <si>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</si>
  <si>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</si>
  <si>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</si>
  <si>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</si>
  <si>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</si>
  <si>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</si>
  <si>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</si>
  <si>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</si>
  <si>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</si>
  <si>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</si>
  <si>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</si>
  <si>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</si>
  <si>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</si>
  <si>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</si>
  <si>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</si>
  <si>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</si>
  <si>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</si>
  <si>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</si>
  <si>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</si>
  <si>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</si>
  <si>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</si>
  <si>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</si>
  <si>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</si>
  <si>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</si>
  <si>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</si>
  <si>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</si>
  <si>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</si>
  <si>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</si>
  <si>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</si>
  <si>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</si>
  <si>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</si>
  <si>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</si>
  <si>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</si>
  <si>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</si>
  <si>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</si>
  <si>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</si>
  <si>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</si>
  <si>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</si>
  <si>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</si>
  <si>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</si>
  <si>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</si>
  <si>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</si>
  <si>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</si>
  <si>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</si>
  <si>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</si>
  <si>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</si>
  <si>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</si>
  <si>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</si>
  <si>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</si>
  <si>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</si>
  <si>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</si>
  <si>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</si>
  <si>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</si>
  <si>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</si>
  <si>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</si>
  <si>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</si>
  <si>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</si>
  <si>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</si>
  <si>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</si>
  <si>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</si>
  <si>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</si>
  <si>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</si>
  <si>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</si>
  <si>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</si>
  <si>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</si>
  <si>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</si>
  <si>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</si>
  <si>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</si>
  <si>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</si>
  <si>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</si>
  <si>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</si>
  <si>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</si>
  <si>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</si>
  <si>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</si>
  <si>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</si>
  <si>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</si>
  <si>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</si>
  <si>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</si>
  <si>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</si>
  <si>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</si>
  <si>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</si>
  <si>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</si>
  <si>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</si>
  <si>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</si>
  <si>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</si>
  <si>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</si>
  <si>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</si>
  <si>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</si>
  <si>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</si>
  <si>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</si>
  <si>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</si>
  <si>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</si>
  <si>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</si>
  <si>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</si>
  <si>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</si>
  <si>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</si>
  <si>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</si>
  <si>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</si>
  <si>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</si>
  <si>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</si>
  <si>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</si>
  <si>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</si>
  <si>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</si>
  <si>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</si>
  <si>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</si>
  <si>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</si>
  <si>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</si>
  <si>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</si>
  <si>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</si>
  <si>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</si>
  <si>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</si>
  <si>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</si>
  <si>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</si>
  <si>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</si>
  <si>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</si>
  <si>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</si>
  <si>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</si>
  <si>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</si>
  <si>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</si>
  <si>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</si>
  <si>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</si>
  <si>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</si>
  <si>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</si>
  <si>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</si>
  <si>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</si>
  <si>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</si>
  <si>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</si>
  <si>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</si>
  <si>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</si>
  <si>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</si>
  <si>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</si>
  <si>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</si>
  <si>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</si>
  <si>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</si>
  <si>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</si>
  <si>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</si>
  <si>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</si>
  <si>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</si>
  <si>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</si>
  <si>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</si>
  <si>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</si>
  <si>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</si>
  <si>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</si>
  <si>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</si>
  <si>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</si>
  <si>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</si>
  <si>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</si>
  <si>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</si>
  <si>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</si>
  <si>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</si>
  <si>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</si>
  <si>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</si>
  <si>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</si>
  <si>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</si>
  <si>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</si>
  <si>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</si>
  <si>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</si>
  <si>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</si>
  <si>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</si>
  <si>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</si>
  <si>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</si>
  <si>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</si>
  <si>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</si>
  <si>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</si>
  <si>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</si>
  <si>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</si>
  <si>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</si>
  <si>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</si>
  <si>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</si>
  <si>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</si>
  <si>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</si>
  <si>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</si>
  <si>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</si>
  <si>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</si>
  <si>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</si>
  <si>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</si>
  <si>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</si>
  <si>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</si>
  <si>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</si>
  <si>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</si>
  <si>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</si>
  <si>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</si>
  <si>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</si>
  <si>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</si>
  <si>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</si>
  <si>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</si>
  <si>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</si>
  <si>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</si>
  <si>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</si>
  <si>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</si>
  <si>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</si>
  <si>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</si>
  <si>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</si>
  <si>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</si>
  <si>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</si>
  <si>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</si>
  <si>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</si>
  <si>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</si>
  <si>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</si>
  <si>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</si>
  <si>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</si>
  <si>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</si>
  <si>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</si>
  <si>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</si>
  <si>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</si>
  <si>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</si>
  <si>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</si>
  <si>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</si>
  <si>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</si>
  <si>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</si>
  <si>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</si>
  <si>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</si>
  <si>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</si>
  <si>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</si>
  <si>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</si>
  <si>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</si>
  <si>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</si>
  <si>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</si>
  <si>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</si>
  <si>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</si>
  <si>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</si>
  <si>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</si>
  <si>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</si>
  <si>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</si>
  <si>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</si>
  <si>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</si>
  <si>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</si>
  <si>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</si>
  <si>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</si>
  <si>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</si>
  <si>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</si>
  <si>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</si>
  <si>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</si>
  <si>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</si>
  <si>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</si>
  <si>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</si>
  <si>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</si>
  <si>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</si>
  <si>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</si>
  <si>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</si>
  <si>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</si>
  <si>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</si>
  <si>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</si>
  <si>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</si>
  <si>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</si>
  <si>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</si>
  <si>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</si>
  <si>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</si>
  <si>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</si>
  <si>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</si>
  <si>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</si>
  <si>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</si>
  <si>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</si>
  <si>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</si>
  <si>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</si>
  <si>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</si>
  <si>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</si>
  <si>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</si>
  <si>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</si>
  <si>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</si>
  <si>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</si>
  <si>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</si>
  <si>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</si>
  <si>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</si>
  <si>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</si>
  <si>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</si>
  <si>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</si>
  <si>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</si>
  <si>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</si>
  <si>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</si>
  <si>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</si>
  <si>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</si>
  <si>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</si>
  <si>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</si>
  <si>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</si>
  <si>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</si>
  <si>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</si>
  <si>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</si>
  <si>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</si>
  <si>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</si>
  <si>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</si>
  <si>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</si>
  <si>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</si>
  <si>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</si>
  <si>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</si>
  <si>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</si>
  <si>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</si>
  <si>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</si>
  <si>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</si>
  <si>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</si>
  <si>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</si>
  <si>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</si>
  <si>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</si>
  <si>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</si>
  <si>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</si>
  <si>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</si>
  <si>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</si>
  <si>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</si>
  <si>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</si>
  <si>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</si>
  <si>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</si>
  <si>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</si>
  <si>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</si>
  <si>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</si>
  <si>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</si>
  <si>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</si>
  <si>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</si>
  <si>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</si>
  <si>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</si>
  <si>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</si>
  <si>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</si>
  <si>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</si>
  <si>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</si>
  <si>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</si>
  <si>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</si>
  <si>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</si>
  <si>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</si>
  <si>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</si>
  <si>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</si>
  <si>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</si>
  <si>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</si>
  <si>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</si>
  <si>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</si>
  <si>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</si>
  <si>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</si>
  <si>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</si>
  <si>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</si>
  <si>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</si>
  <si>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</si>
  <si>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</si>
  <si>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</si>
  <si>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</si>
  <si>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</si>
  <si>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</si>
  <si>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</si>
  <si>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</si>
  <si>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</si>
  <si>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</si>
  <si>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</si>
  <si>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</si>
  <si>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</si>
  <si>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</si>
  <si>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</si>
  <si>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</si>
  <si>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</si>
  <si>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</si>
  <si>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</si>
  <si>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</si>
  <si>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</si>
  <si>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</si>
  <si>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</si>
  <si>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</si>
  <si>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</si>
  <si>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</si>
  <si>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</si>
  <si>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</si>
  <si>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</si>
  <si>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</si>
  <si>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</si>
  <si>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</si>
  <si>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</si>
  <si>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</si>
  <si>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</si>
  <si>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</si>
  <si>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</si>
  <si>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</si>
  <si>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</si>
  <si>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</si>
  <si>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</si>
  <si>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</si>
  <si>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</si>
  <si>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</si>
  <si>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</si>
  <si>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</si>
  <si>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</si>
  <si>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</si>
  <si>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</si>
  <si>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</si>
  <si>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</si>
  <si>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</si>
  <si>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</si>
  <si>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</si>
  <si>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</si>
  <si>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</si>
  <si>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</si>
  <si>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</si>
  <si>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</si>
  <si>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</si>
  <si>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</si>
  <si>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</si>
  <si>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</si>
  <si>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</si>
  <si>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</si>
  <si>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</si>
  <si>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</si>
  <si>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</si>
  <si>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</si>
  <si>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</si>
  <si>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</si>
  <si>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</si>
  <si>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</si>
  <si>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</si>
  <si>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</si>
  <si>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</si>
  <si>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</si>
  <si>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</si>
  <si>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</si>
  <si>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</si>
  <si>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</si>
  <si>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</si>
  <si>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</si>
  <si>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</si>
  <si>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</si>
  <si>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</si>
  <si>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</si>
  <si>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</si>
  <si>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</si>
  <si>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</si>
  <si>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</si>
  <si>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</si>
  <si>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</si>
  <si>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</si>
  <si>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</si>
  <si>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</si>
  <si>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</si>
  <si>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</si>
  <si>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</si>
  <si>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</si>
  <si>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</si>
  <si>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</si>
  <si>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</si>
  <si>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</si>
  <si>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</si>
  <si>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</si>
  <si>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</si>
  <si>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</si>
  <si>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</si>
  <si>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</si>
  <si>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</si>
  <si>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</si>
  <si>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</si>
  <si>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</si>
  <si>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</si>
  <si>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</si>
  <si>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</si>
  <si>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</si>
  <si>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</si>
  <si>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</si>
  <si>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</si>
  <si>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</si>
  <si>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</si>
  <si>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</si>
  <si>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</si>
  <si>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</si>
  <si>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</si>
  <si>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</si>
  <si>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</si>
  <si>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</si>
  <si>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</si>
  <si>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</si>
  <si>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</si>
  <si>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</si>
  <si>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</si>
  <si>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</si>
  <si>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</si>
  <si>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</si>
  <si>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</si>
  <si>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</si>
  <si>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</si>
  <si>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</si>
  <si>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</si>
  <si>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</si>
  <si>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</si>
  <si>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</si>
  <si>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</si>
  <si>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</si>
  <si>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</si>
  <si>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</si>
  <si>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</si>
  <si>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</si>
  <si>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</si>
  <si>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</si>
  <si>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</si>
  <si>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</si>
  <si>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</si>
  <si>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</si>
  <si>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</si>
  <si>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</si>
  <si>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</si>
  <si>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</si>
  <si>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</si>
  <si>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</si>
  <si>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</si>
  <si>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</si>
  <si>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</si>
  <si>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</si>
  <si>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</si>
  <si>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</si>
  <si>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</si>
  <si>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</si>
  <si>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</si>
  <si>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</si>
  <si>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</si>
  <si>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</si>
  <si>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</si>
  <si>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</si>
  <si>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</si>
  <si>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</si>
  <si>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</si>
  <si>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</si>
  <si>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</si>
  <si>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</si>
  <si>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</si>
  <si>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</si>
  <si>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</si>
  <si>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</si>
  <si>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</si>
  <si>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</si>
  <si>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</si>
  <si>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</si>
  <si>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</si>
  <si>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</si>
  <si>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</si>
  <si>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</si>
  <si>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</si>
  <si>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</si>
  <si>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</si>
  <si>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</si>
  <si>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</si>
  <si>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</si>
  <si>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</si>
  <si>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</si>
  <si>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</si>
  <si>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</si>
  <si>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</si>
  <si>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</si>
  <si>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</si>
  <si>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</si>
  <si>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</si>
  <si>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</si>
  <si>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</si>
  <si>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</si>
  <si>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</si>
  <si>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</si>
  <si>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</si>
  <si>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</si>
  <si>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</si>
  <si>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</si>
  <si>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</si>
  <si>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</si>
  <si>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</si>
  <si>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</si>
  <si>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</si>
  <si>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</si>
  <si>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</si>
  <si>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</si>
  <si>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</si>
  <si>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</si>
  <si>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</si>
  <si>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</si>
  <si>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</si>
  <si>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</si>
  <si>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</si>
  <si>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</si>
  <si>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</si>
  <si>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</si>
  <si>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</si>
  <si>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</si>
  <si>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</si>
  <si>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</si>
  <si>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</si>
  <si>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</si>
  <si>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</si>
  <si>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</si>
  <si>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</si>
  <si>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</si>
  <si>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</si>
  <si>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</si>
  <si>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</si>
  <si>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</si>
  <si>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</si>
  <si>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</si>
  <si>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</si>
  <si>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</si>
  <si>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</si>
  <si>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</si>
  <si>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</si>
  <si>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</si>
  <si>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</si>
  <si>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</si>
  <si>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</si>
  <si>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</si>
  <si>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</si>
  <si>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</si>
  <si>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</si>
  <si>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</si>
  <si>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</si>
  <si>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</si>
  <si>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</si>
  <si>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</si>
  <si>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</si>
  <si>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</si>
  <si>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</si>
  <si>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</si>
  <si>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</si>
  <si>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</si>
  <si>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</si>
  <si>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</si>
  <si>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</si>
  <si>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</si>
  <si>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</si>
  <si>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</si>
  <si>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</si>
  <si>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</si>
  <si>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</si>
  <si>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</si>
  <si>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</si>
  <si>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</si>
  <si>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</si>
  <si>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</si>
  <si>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</si>
  <si>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</si>
  <si>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</si>
  <si>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</si>
  <si>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</si>
  <si>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</si>
  <si>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</si>
  <si>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</si>
  <si>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</si>
  <si>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</si>
  <si>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</si>
  <si>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</si>
  <si>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</si>
  <si>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</si>
  <si>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</si>
  <si>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</si>
  <si>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</si>
  <si>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</si>
  <si>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</si>
  <si>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</si>
  <si>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</si>
  <si>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</si>
  <si>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</si>
  <si>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</si>
  <si>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</si>
  <si>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</si>
  <si>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</si>
  <si>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</si>
  <si>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</si>
  <si>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</si>
  <si>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</si>
  <si>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</si>
  <si>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</si>
  <si>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</si>
  <si>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</si>
  <si>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</si>
  <si>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</si>
  <si>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</si>
  <si>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</si>
  <si>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</si>
  <si>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</si>
  <si>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</si>
  <si>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</si>
  <si>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</si>
  <si>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</si>
  <si>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</si>
  <si>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</si>
  <si>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</si>
  <si>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</si>
  <si>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</si>
  <si>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</si>
  <si>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</si>
  <si>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</si>
  <si>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</si>
  <si>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</si>
  <si>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</si>
  <si>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</si>
  <si>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</si>
  <si>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</si>
  <si>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</si>
  <si>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</si>
  <si>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</si>
  <si>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</si>
  <si>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</si>
  <si>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</si>
  <si>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</si>
  <si>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</si>
  <si>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</si>
  <si>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</si>
  <si>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</si>
  <si>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</si>
  <si>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</si>
  <si>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</si>
  <si>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</si>
  <si>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</si>
  <si>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</si>
  <si>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</si>
  <si>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</si>
  <si>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</si>
  <si>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</si>
  <si>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</si>
  <si>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</si>
  <si>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</si>
  <si>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</si>
  <si>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</si>
  <si>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</si>
  <si>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</si>
  <si>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</si>
  <si>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</si>
  <si>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</si>
  <si>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</si>
  <si>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</si>
  <si>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</si>
  <si>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</si>
  <si>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</si>
  <si>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</si>
  <si>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</si>
  <si>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</si>
  <si>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</si>
  <si>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</si>
  <si>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</si>
  <si>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</si>
  <si>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</si>
  <si>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</si>
  <si>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</si>
  <si>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</si>
  <si>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</si>
  <si>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</si>
  <si>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</si>
  <si>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</si>
  <si>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</si>
  <si>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</si>
  <si>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</si>
  <si>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</si>
  <si>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</si>
  <si>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</si>
  <si>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</si>
  <si>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</si>
  <si>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</si>
  <si>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</si>
  <si>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</si>
  <si>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</si>
  <si>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</si>
  <si>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</si>
  <si>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</si>
  <si>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</si>
  <si>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</si>
  <si>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</si>
  <si>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</si>
  <si>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</si>
  <si>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</si>
  <si>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</si>
  <si>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</si>
  <si>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</si>
  <si>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</si>
  <si>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</si>
  <si>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</si>
  <si>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</si>
  <si>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</si>
  <si>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</si>
  <si>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</si>
  <si>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</si>
  <si>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</si>
  <si>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</si>
  <si>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</si>
  <si>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</si>
  <si>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</si>
  <si>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</si>
  <si>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</si>
  <si>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</si>
  <si>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</si>
  <si>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</si>
  <si>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</si>
  <si>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</si>
  <si>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</si>
  <si>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</si>
  <si>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</si>
  <si>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</si>
  <si>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</si>
  <si>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</si>
  <si>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</si>
  <si>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</si>
  <si>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</si>
  <si>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</si>
  <si>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</si>
  <si>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</si>
  <si>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</si>
  <si>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</si>
  <si>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</si>
  <si>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</si>
  <si>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</si>
  <si>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</si>
  <si>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</si>
  <si>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</si>
  <si>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</si>
  <si>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</si>
  <si>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</si>
  <si>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</si>
  <si>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</si>
  <si>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</si>
  <si>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</si>
  <si>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</si>
  <si>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</si>
  <si>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</si>
  <si>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</si>
  <si>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</si>
  <si>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</si>
  <si>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</si>
  <si>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</si>
  <si>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</si>
  <si>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</si>
  <si>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</si>
  <si>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</si>
  <si>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</si>
  <si>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</si>
  <si>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</si>
  <si>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</si>
  <si>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</si>
  <si>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</si>
  <si>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</si>
  <si>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</si>
  <si>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</si>
  <si>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</si>
  <si>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</si>
  <si>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</si>
  <si>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</si>
  <si>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</si>
  <si>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</si>
  <si>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</si>
  <si>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</si>
  <si>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</si>
  <si>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</si>
  <si>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</si>
  <si>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</si>
  <si>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</si>
  <si>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</si>
  <si>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</si>
  <si>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</si>
  <si>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</si>
  <si>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</si>
  <si>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</si>
  <si>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</si>
  <si>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</si>
  <si>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</si>
  <si>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</si>
  <si>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</si>
  <si>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</si>
  <si>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</si>
  <si>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</si>
  <si>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</si>
  <si>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</si>
  <si>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</si>
  <si>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</si>
  <si>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</si>
  <si>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</si>
  <si>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</si>
  <si>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</si>
  <si>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</si>
  <si>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</si>
  <si>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</si>
  <si>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</si>
  <si>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</si>
  <si>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</si>
  <si>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</si>
  <si>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</si>
  <si>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</si>
  <si>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</si>
  <si>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</si>
  <si>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</si>
  <si>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</si>
  <si>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</si>
  <si>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</si>
  <si>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</si>
  <si>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</si>
  <si>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</si>
  <si>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</si>
  <si>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</si>
  <si>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</si>
  <si>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</si>
  <si>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</si>
  <si>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</si>
  <si>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</si>
  <si>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</si>
  <si>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</si>
  <si>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</si>
  <si>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</si>
  <si>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</si>
  <si>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</si>
  <si>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</si>
  <si>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</si>
  <si>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</si>
  <si>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</si>
  <si>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</si>
  <si>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</si>
  <si>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</si>
  <si>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</si>
  <si>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</si>
  <si>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</si>
  <si>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</si>
  <si>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</si>
  <si>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</si>
  <si>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</si>
  <si>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</si>
  <si>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</si>
  <si>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</si>
  <si>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</si>
  <si>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</si>
  <si>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</si>
  <si>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</si>
  <si>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</si>
  <si>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</si>
  <si>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</si>
  <si>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</si>
  <si>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</si>
  <si>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</si>
  <si>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</si>
  <si>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</si>
  <si>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</si>
  <si>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</si>
  <si>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</si>
  <si>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</si>
  <si>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</si>
  <si>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</si>
  <si>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</si>
  <si>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</si>
  <si>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</si>
  <si>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</si>
  <si>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</si>
  <si>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</si>
  <si>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</si>
  <si>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</si>
  <si>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</si>
  <si>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</si>
  <si>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</si>
  <si>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</si>
  <si>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</si>
  <si>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</si>
  <si>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</si>
  <si>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</si>
  <si>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</si>
  <si>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</si>
  <si>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</si>
  <si>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</si>
  <si>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</si>
  <si>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</si>
  <si>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</si>
  <si>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</si>
  <si>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</si>
  <si>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</si>
  <si>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</si>
  <si>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</si>
  <si>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</si>
  <si>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</si>
  <si>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</si>
  <si>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</si>
  <si>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</si>
  <si>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</si>
  <si>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</si>
  <si>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</si>
  <si>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</si>
  <si>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</si>
  <si>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</si>
  <si>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</si>
  <si>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</si>
  <si>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</si>
  <si>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</si>
  <si>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</si>
  <si>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</si>
  <si>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</si>
  <si>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</si>
  <si>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</si>
  <si>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</si>
  <si>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</si>
  <si>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</si>
  <si>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</si>
  <si>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</si>
  <si>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</si>
  <si>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</si>
  <si>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</si>
  <si>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</si>
  <si>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</si>
  <si>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</si>
  <si>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</si>
  <si>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</si>
  <si>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</si>
  <si>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</si>
  <si>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</si>
  <si>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</si>
  <si>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</si>
  <si>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</si>
  <si>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</si>
  <si>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</si>
  <si>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</si>
  <si>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</si>
  <si>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</si>
  <si>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</si>
  <si>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</si>
  <si>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</si>
  <si>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</si>
  <si>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</si>
  <si>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</si>
  <si>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</si>
  <si>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</si>
  <si>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</si>
  <si>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</si>
  <si>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</si>
  <si>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</si>
  <si>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</si>
  <si>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</si>
  <si>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</si>
  <si>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</si>
  <si>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</si>
  <si>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</si>
  <si>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</si>
  <si>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</si>
  <si>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</si>
  <si>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</si>
  <si>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</si>
  <si>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</si>
  <si>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</si>
  <si>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</si>
  <si>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</si>
  <si>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</si>
  <si>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</si>
  <si>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</si>
  <si>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</si>
  <si>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</si>
  <si>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</si>
  <si>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</si>
  <si>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</si>
  <si>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</si>
  <si>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</si>
  <si>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</si>
  <si>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</si>
  <si>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</si>
  <si>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</si>
  <si>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</si>
  <si>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</si>
  <si>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</si>
  <si>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</si>
  <si>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</si>
  <si>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</si>
  <si>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</si>
  <si>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</si>
  <si>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</si>
  <si>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</si>
  <si>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</si>
  <si>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</si>
  <si>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</si>
  <si>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</si>
  <si>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</si>
  <si>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</si>
  <si>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</si>
  <si>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</si>
  <si>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</si>
  <si>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</si>
  <si>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</si>
  <si>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</si>
  <si>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</si>
  <si>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</si>
  <si>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</si>
  <si>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</si>
  <si>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</si>
  <si>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</si>
  <si>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</si>
  <si>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</si>
  <si>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</si>
  <si>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</si>
  <si>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</si>
  <si>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</si>
  <si>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</si>
  <si>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</si>
  <si>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</si>
  <si>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</si>
  <si>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</si>
  <si>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</si>
  <si>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</si>
  <si>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</si>
  <si>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</si>
  <si>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</si>
  <si>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</si>
  <si>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</si>
  <si>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</si>
  <si>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</si>
  <si>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</si>
  <si>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</si>
  <si>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</si>
  <si>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</si>
  <si>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</si>
  <si>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</si>
  <si>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</si>
  <si>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</si>
  <si>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</si>
  <si>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</si>
  <si>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</si>
  <si>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</si>
  <si>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</si>
  <si>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</si>
  <si>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</si>
  <si>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</si>
  <si>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</si>
  <si>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</si>
  <si>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</si>
  <si>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</si>
  <si>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</si>
  <si>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</si>
  <si>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</si>
  <si>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</si>
  <si>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</si>
  <si>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</si>
  <si>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</si>
  <si>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</si>
  <si>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</si>
  <si>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</si>
  <si>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</si>
  <si>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</si>
  <si>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</si>
  <si>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</si>
  <si>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</si>
  <si>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</si>
  <si>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</si>
  <si>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</si>
  <si>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</si>
  <si>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</si>
  <si>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</si>
  <si>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</si>
  <si>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</si>
  <si>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</si>
  <si>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</si>
  <si>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</si>
  <si>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</si>
  <si>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</si>
  <si>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</si>
  <si>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</si>
  <si>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</si>
  <si>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</si>
  <si>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</si>
  <si>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</si>
  <si>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</si>
  <si>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</si>
  <si>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</si>
  <si>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</si>
  <si>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</si>
  <si>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</si>
  <si>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</si>
  <si>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</si>
  <si>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</si>
  <si>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</si>
  <si>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</si>
  <si>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</si>
  <si>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</si>
  <si>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</si>
  <si>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</si>
  <si>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</si>
  <si>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</si>
  <si>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</si>
  <si>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</si>
  <si>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</si>
  <si>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</si>
  <si>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</si>
  <si>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</si>
  <si>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</si>
  <si>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</si>
  <si>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</si>
  <si>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</si>
  <si>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</si>
  <si>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</si>
  <si>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</si>
  <si>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</si>
  <si>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</si>
  <si>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</si>
  <si>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</si>
  <si>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</si>
  <si>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</si>
  <si>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</si>
  <si>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</si>
  <si>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</si>
  <si>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</si>
  <si>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</si>
  <si>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</si>
  <si>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</si>
  <si>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</si>
  <si>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</si>
  <si>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</si>
  <si>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</si>
  <si>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</si>
  <si>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</si>
  <si>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</si>
  <si>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</si>
  <si>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</si>
  <si>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</si>
  <si>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</si>
  <si>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</si>
  <si>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</si>
  <si>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</si>
  <si>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</si>
  <si>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</si>
  <si>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</si>
  <si>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</si>
  <si>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</si>
  <si>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</si>
  <si>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</si>
  <si>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</si>
  <si>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</si>
  <si>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</si>
  <si>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</si>
  <si>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</si>
  <si>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</si>
  <si>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</si>
  <si>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</si>
  <si>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</si>
  <si>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</si>
  <si>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</si>
  <si>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</si>
  <si>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</si>
  <si>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</si>
  <si>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</si>
  <si>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</si>
  <si>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</si>
  <si>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</si>
  <si>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</si>
  <si>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</si>
  <si>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</si>
  <si>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</si>
  <si>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</si>
  <si>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</si>
  <si>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</si>
  <si>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</si>
  <si>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</si>
  <si>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</si>
  <si>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</si>
  <si>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</si>
  <si>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</si>
  <si>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</si>
  <si>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</si>
  <si>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</si>
  <si>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</si>
  <si>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</si>
  <si>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</si>
  <si>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</si>
  <si>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</si>
  <si>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</si>
  <si>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</si>
  <si>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</si>
  <si>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</si>
  <si>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</si>
  <si>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</si>
  <si>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</si>
  <si>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</si>
  <si>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</si>
  <si>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</si>
  <si>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</si>
  <si>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</si>
  <si>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</si>
  <si>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</si>
  <si>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</si>
  <si>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</si>
  <si>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</si>
  <si>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</si>
  <si>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</si>
  <si>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</si>
  <si>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</si>
  <si>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</si>
  <si>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</si>
  <si>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</si>
  <si>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</si>
  <si>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</si>
  <si>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</si>
  <si>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</si>
  <si>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</si>
  <si>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</si>
  <si>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</si>
  <si>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</si>
  <si>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</si>
  <si>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</si>
  <si>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</si>
  <si>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</si>
  <si>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</si>
  <si>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</si>
  <si>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</si>
  <si>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</si>
  <si>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</si>
  <si>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</si>
  <si>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</si>
  <si>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</si>
  <si>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</si>
  <si>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</si>
  <si>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</si>
  <si>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</si>
  <si>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</si>
  <si>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</si>
  <si>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</si>
  <si>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</si>
  <si>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</si>
  <si>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</si>
  <si>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</si>
  <si>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</si>
  <si>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</si>
  <si>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</si>
  <si>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</si>
  <si>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</si>
  <si>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</si>
  <si>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</si>
  <si>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</si>
  <si>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</si>
  <si>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</si>
  <si>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</si>
  <si>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</si>
  <si>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</si>
  <si>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</si>
  <si>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</si>
  <si>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</si>
  <si>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</si>
  <si>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</si>
  <si>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</si>
  <si>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</si>
  <si>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</si>
  <si>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</si>
  <si>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</si>
  <si>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</si>
  <si>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</si>
  <si>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</si>
  <si>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</si>
  <si>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</si>
  <si>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</si>
  <si>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</si>
  <si>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</si>
  <si>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</si>
  <si>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</si>
  <si>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</si>
  <si>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</si>
  <si>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</si>
  <si>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</si>
  <si>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</si>
  <si>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</si>
  <si>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</si>
  <si>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</si>
  <si>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</si>
  <si>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</si>
  <si>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</si>
  <si>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</si>
  <si>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</si>
  <si>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</si>
  <si>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</si>
  <si>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</si>
  <si>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</si>
  <si>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</si>
  <si>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</si>
  <si>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</si>
  <si>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</si>
  <si>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</si>
  <si>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</si>
  <si>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</si>
  <si>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</si>
  <si>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</si>
  <si>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</si>
  <si>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</si>
  <si>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</si>
  <si>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</si>
  <si>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</si>
  <si>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</si>
  <si>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</si>
  <si>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</si>
  <si>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</si>
  <si>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</si>
  <si>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</si>
  <si>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</si>
  <si>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</si>
  <si>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</si>
  <si>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</si>
  <si>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</si>
  <si>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</si>
  <si>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</si>
  <si>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</si>
  <si>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</si>
  <si>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</si>
  <si>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</si>
  <si>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</si>
  <si>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</si>
  <si>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</si>
  <si>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</si>
  <si>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</si>
  <si>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</si>
  <si>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</si>
  <si>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</si>
  <si>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</si>
  <si>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</si>
  <si>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</si>
  <si>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</si>
  <si>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</si>
  <si>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</si>
  <si>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</si>
  <si>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</si>
  <si>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</si>
  <si>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</si>
  <si>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</si>
  <si>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</si>
  <si>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</si>
  <si>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</si>
  <si>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</si>
  <si>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</si>
  <si>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</si>
  <si>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</si>
  <si>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</si>
  <si>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</si>
  <si>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</si>
  <si>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</si>
  <si>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</si>
  <si>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</si>
  <si>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</si>
  <si>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</si>
  <si>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</si>
  <si>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</si>
  <si>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</si>
  <si>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</si>
  <si>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</si>
  <si>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</si>
  <si>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</si>
  <si>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</si>
  <si>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</si>
  <si>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</si>
  <si>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</si>
  <si>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</si>
  <si>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</si>
  <si>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</si>
  <si>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</si>
  <si>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</si>
  <si>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</si>
  <si>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</si>
  <si>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</si>
  <si>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</si>
  <si>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</si>
  <si>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</si>
  <si>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</si>
  <si>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</si>
  <si>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</si>
  <si>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</si>
  <si>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</si>
  <si>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</si>
  <si>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</si>
  <si>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</si>
  <si>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</si>
  <si>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</si>
  <si>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</si>
  <si>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</si>
  <si>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</si>
  <si>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</si>
  <si>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</si>
  <si>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</si>
  <si>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</si>
  <si>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</si>
  <si>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</si>
  <si>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</si>
  <si>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</si>
  <si>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</si>
  <si>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</si>
  <si>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</si>
  <si>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</si>
  <si>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</si>
  <si>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</si>
  <si>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</si>
  <si>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</si>
  <si>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</si>
  <si>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</si>
  <si>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</si>
  <si>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</si>
  <si>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</si>
  <si>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</si>
  <si>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</si>
  <si>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</si>
  <si>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</si>
  <si>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</si>
  <si>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</si>
  <si>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</si>
  <si>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</si>
  <si>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</si>
  <si>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</si>
  <si>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</si>
  <si>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</si>
  <si>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</si>
  <si>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</si>
  <si>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</si>
  <si>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</si>
  <si>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</si>
  <si>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</si>
  <si>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</si>
  <si>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</si>
  <si>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</si>
  <si>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</si>
  <si>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</si>
  <si>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</si>
  <si>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</si>
  <si>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</si>
  <si>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</si>
  <si>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</si>
  <si>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</si>
  <si>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</si>
  <si>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</si>
  <si>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</si>
  <si>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</si>
  <si>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</si>
  <si>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</si>
  <si>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</si>
  <si>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</si>
  <si>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</si>
  <si>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</si>
  <si>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</si>
  <si>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</si>
  <si>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</si>
  <si>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</si>
  <si>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</si>
  <si>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</si>
  <si>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</si>
  <si>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</si>
  <si>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</si>
  <si>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</si>
  <si>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</si>
  <si>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</si>
  <si>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</si>
  <si>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</si>
  <si>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</si>
  <si>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</si>
  <si>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</si>
  <si>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</si>
  <si>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</si>
  <si>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</si>
  <si>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</si>
  <si>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</si>
  <si>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</si>
  <si>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</si>
  <si>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</si>
  <si>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</si>
  <si>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</si>
  <si>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</si>
  <si>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</si>
  <si>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</si>
  <si>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</si>
  <si>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</si>
  <si>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</si>
  <si>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</si>
  <si>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</si>
  <si>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</si>
  <si>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</si>
  <si>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</si>
  <si>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</si>
  <si>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</si>
  <si>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</si>
  <si>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</si>
  <si>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</si>
  <si>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</si>
  <si>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</si>
  <si>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</si>
  <si>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</si>
  <si>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</si>
  <si>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</si>
  <si>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</si>
  <si>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</si>
  <si>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</si>
  <si>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</si>
  <si>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</si>
  <si>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</si>
  <si>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</si>
  <si>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</si>
  <si>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</si>
  <si>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</si>
  <si>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</si>
  <si>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</si>
  <si>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</si>
  <si>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</si>
  <si>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</si>
  <si>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</si>
  <si>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</si>
  <si>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</si>
  <si>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</si>
  <si>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</si>
  <si>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</si>
  <si>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</si>
  <si>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</si>
  <si>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</si>
  <si>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</si>
  <si>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</si>
  <si>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</si>
  <si>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</si>
  <si>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</si>
  <si>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</si>
  <si>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</si>
  <si>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</si>
  <si>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</si>
  <si>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</si>
  <si>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</si>
  <si>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</si>
  <si>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</si>
  <si>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</si>
  <si>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</si>
  <si>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</si>
  <si>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</si>
  <si>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</si>
  <si>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</si>
  <si>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</si>
  <si>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</si>
  <si>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</si>
  <si>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</si>
  <si>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</si>
  <si>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</si>
  <si>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</si>
  <si>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</si>
  <si>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</si>
  <si>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</si>
  <si>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</si>
  <si>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</si>
  <si>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</si>
  <si>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</si>
  <si>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</si>
  <si>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</si>
  <si>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</si>
  <si>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</si>
  <si>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</si>
  <si>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</si>
  <si>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</si>
  <si>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</si>
  <si>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</si>
  <si>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</si>
  <si>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</si>
  <si>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</si>
  <si>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</si>
  <si>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</si>
  <si>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</si>
  <si>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</si>
  <si>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</si>
  <si>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</si>
  <si>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</si>
  <si>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</si>
  <si>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</si>
  <si>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</si>
  <si>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</si>
  <si>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</si>
  <si>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</si>
  <si>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</si>
  <si>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</si>
  <si>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</si>
  <si>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</si>
  <si>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</si>
  <si>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</si>
  <si>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</si>
  <si>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</si>
  <si>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</si>
  <si>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</si>
  <si>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</si>
  <si>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</si>
  <si>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</si>
  <si>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</si>
  <si>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</si>
  <si>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</si>
  <si>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</si>
  <si>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</si>
  <si>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</si>
  <si>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</si>
  <si>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</si>
  <si>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</si>
  <si>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</si>
  <si>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</si>
  <si>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</si>
  <si>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</si>
  <si>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</si>
  <si>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</si>
  <si>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</si>
  <si>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</si>
  <si>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</si>
  <si>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</si>
  <si>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</si>
  <si>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</si>
  <si>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</si>
  <si>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</si>
  <si>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</si>
  <si>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</si>
  <si>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</si>
  <si>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</si>
  <si>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</si>
  <si>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</si>
  <si>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</si>
  <si>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</si>
  <si>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</si>
  <si>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</si>
  <si>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</si>
  <si>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</si>
  <si>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</si>
  <si>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</si>
  <si>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</si>
  <si>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</si>
  <si>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</si>
  <si>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</si>
  <si>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</si>
  <si>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</si>
  <si>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</si>
  <si>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</si>
  <si>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</si>
  <si>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</si>
  <si>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</si>
  <si>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</si>
  <si>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</si>
  <si>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</si>
  <si>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</si>
  <si>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</si>
  <si>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</si>
  <si>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</si>
  <si>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</si>
  <si>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</si>
  <si>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</si>
  <si>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</si>
  <si>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</si>
  <si>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</si>
  <si>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</si>
  <si>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</si>
  <si>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</si>
  <si>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</si>
  <si>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</si>
  <si>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</si>
  <si>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</si>
  <si>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</si>
  <si>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</si>
  <si>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</si>
  <si>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</si>
  <si>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</si>
  <si>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</si>
  <si>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</si>
  <si>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</si>
  <si>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</si>
  <si>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</si>
  <si>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</si>
  <si>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</si>
  <si>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</si>
  <si>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</si>
  <si>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</si>
  <si>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</si>
  <si>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</si>
  <si>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</si>
  <si>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</si>
  <si>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</si>
  <si>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</si>
  <si>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</si>
  <si>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</si>
  <si>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</si>
  <si>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</si>
  <si>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</si>
  <si>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</si>
  <si>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</si>
  <si>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</si>
  <si>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</si>
  <si>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</si>
  <si>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</si>
  <si>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</si>
  <si>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</si>
  <si>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</si>
  <si>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</si>
  <si>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</si>
  <si>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</si>
  <si>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</si>
  <si>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</si>
  <si>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</si>
  <si>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</si>
  <si>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</si>
  <si>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</si>
  <si>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</si>
  <si>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</si>
  <si>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</si>
  <si>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</si>
  <si>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</si>
  <si>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</si>
  <si>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</si>
  <si>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</si>
  <si>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</si>
  <si>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</si>
  <si>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</si>
  <si>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</si>
  <si>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</si>
  <si>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</si>
  <si>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</si>
  <si>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</si>
  <si>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</si>
  <si>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</si>
  <si>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</si>
  <si>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</si>
  <si>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</si>
  <si>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</si>
  <si>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</si>
  <si>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</si>
  <si>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</si>
  <si>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</si>
  <si>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</si>
  <si>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</si>
  <si>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</si>
  <si>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</si>
  <si>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</si>
  <si>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</si>
  <si>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</si>
  <si>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</si>
  <si>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</si>
  <si>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</si>
  <si>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</si>
  <si>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</si>
  <si>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</si>
  <si>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</si>
  <si>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</si>
  <si>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</si>
  <si>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</si>
  <si>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</si>
  <si>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</si>
  <si>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</si>
  <si>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</si>
  <si>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</si>
  <si>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</si>
  <si>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</si>
  <si>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</si>
  <si>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</si>
  <si>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</si>
  <si>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</si>
  <si>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</si>
  <si>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</si>
  <si>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</si>
  <si>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</si>
  <si>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</si>
  <si>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</si>
  <si>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</si>
  <si>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</si>
  <si>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</si>
  <si>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</si>
  <si>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</si>
  <si>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</si>
  <si>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</si>
  <si>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</si>
  <si>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</si>
  <si>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</si>
  <si>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</si>
  <si>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</si>
  <si>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</si>
  <si>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</si>
  <si>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</si>
  <si>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</si>
  <si>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</si>
  <si>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</si>
  <si>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</si>
  <si>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</si>
  <si>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</si>
  <si>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</si>
  <si>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</si>
  <si>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</si>
  <si>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</si>
  <si>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</si>
  <si>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</si>
  <si>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</si>
  <si>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</si>
  <si>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</si>
  <si>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</si>
  <si>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</si>
  <si>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</si>
  <si>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</si>
  <si>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</si>
  <si>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</si>
  <si>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</si>
  <si>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</si>
  <si>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</si>
  <si>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</si>
  <si>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</si>
  <si>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</si>
  <si>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</si>
  <si>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</si>
  <si>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</si>
  <si>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</si>
  <si>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</si>
  <si>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</si>
  <si>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</si>
  <si>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</si>
  <si>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</si>
  <si>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</si>
  <si>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</si>
  <si>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</si>
  <si>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</si>
  <si>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</si>
  <si>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</si>
  <si>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</si>
  <si>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</si>
  <si>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</si>
  <si>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</si>
  <si>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</si>
  <si>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</si>
  <si>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</si>
  <si>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</si>
  <si>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</si>
  <si>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</si>
  <si>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</si>
  <si>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</si>
  <si>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</si>
  <si>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</si>
  <si>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</si>
  <si>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</si>
  <si>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</si>
  <si>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</si>
  <si>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</si>
  <si>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</si>
  <si>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</si>
  <si>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</si>
  <si>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</si>
  <si>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</si>
  <si>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</si>
  <si>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</si>
  <si>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</si>
  <si>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</si>
  <si>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</si>
  <si>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</si>
  <si>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</si>
  <si>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</si>
  <si>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</si>
  <si>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</si>
  <si>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</si>
  <si>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</si>
  <si>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</si>
  <si>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</si>
  <si>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</si>
  <si>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</si>
  <si>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</si>
  <si>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</si>
  <si>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</si>
  <si>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</si>
  <si>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</si>
  <si>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</si>
  <si>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</si>
  <si>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</si>
  <si>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</si>
  <si>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</si>
  <si>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</si>
  <si>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</si>
  <si>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</si>
  <si>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</si>
  <si>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</si>
  <si>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</si>
  <si>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</si>
  <si>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</si>
  <si>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</si>
  <si>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</si>
  <si>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</si>
  <si>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</si>
  <si>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</si>
  <si>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</si>
  <si>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</si>
  <si>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</si>
  <si>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</si>
  <si>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</si>
  <si>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</si>
  <si>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</si>
  <si>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</si>
  <si>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</si>
  <si>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</si>
  <si>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</si>
  <si>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</si>
  <si>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</si>
  <si>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</si>
  <si>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</si>
  <si>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</si>
  <si>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</si>
  <si>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</si>
  <si>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</si>
  <si>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</si>
  <si>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</si>
  <si>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</si>
  <si>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</si>
  <si>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</si>
  <si>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</si>
  <si>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</si>
  <si>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</si>
  <si>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</si>
  <si>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</si>
  <si>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</si>
  <si>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</si>
  <si>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</si>
  <si>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</si>
  <si>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</si>
  <si>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</si>
  <si>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</si>
  <si>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</si>
  <si>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</si>
  <si>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</si>
  <si>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</si>
  <si>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</si>
  <si>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</si>
  <si>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</si>
  <si>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</si>
  <si>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</si>
  <si>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</si>
  <si>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</si>
  <si>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</si>
  <si>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</si>
  <si>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</si>
  <si>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</si>
  <si>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</si>
  <si>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</si>
  <si>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</si>
  <si>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</si>
  <si>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</si>
  <si>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</si>
  <si>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</si>
  <si>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</si>
  <si>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</si>
  <si>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</si>
  <si>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</si>
  <si>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</si>
  <si>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</si>
  <si>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</si>
  <si>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</si>
  <si>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</si>
  <si>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</si>
  <si>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</si>
  <si>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</si>
  <si>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</si>
  <si>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</si>
  <si>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</si>
  <si>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</si>
  <si>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</si>
  <si>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</si>
  <si>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</si>
  <si>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</si>
  <si>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</si>
  <si>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</si>
  <si>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</si>
  <si>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</si>
  <si>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</si>
  <si>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</si>
  <si>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</si>
  <si>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</si>
  <si>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</si>
  <si>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</si>
  <si>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</si>
  <si>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</si>
  <si>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</si>
  <si>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</si>
  <si>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</si>
  <si>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</si>
  <si>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</si>
  <si>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</si>
  <si>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</si>
  <si>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</si>
  <si>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</si>
  <si>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</si>
  <si>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</si>
  <si>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</si>
  <si>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</si>
  <si>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</si>
  <si>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</si>
  <si>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</si>
  <si>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</si>
  <si>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</si>
  <si>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</si>
  <si>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</si>
  <si>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</si>
  <si>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</si>
  <si>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</si>
  <si>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</si>
  <si>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</si>
  <si>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</si>
  <si>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</si>
  <si>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</si>
  <si>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</si>
  <si>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</si>
  <si>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</si>
  <si>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</si>
  <si>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</si>
  <si>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</si>
  <si>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</si>
  <si>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</si>
  <si>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</si>
  <si>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</si>
  <si>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</si>
  <si>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</si>
  <si>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</si>
  <si>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</si>
  <si>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</si>
  <si>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</si>
  <si>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</si>
  <si>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</si>
  <si>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</si>
  <si>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</si>
  <si>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</si>
  <si>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</si>
  <si>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</si>
  <si>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</si>
  <si>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</si>
  <si>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</si>
  <si>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</si>
  <si>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</si>
  <si>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</si>
  <si>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</si>
  <si>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</si>
  <si>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</si>
  <si>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</si>
  <si>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</si>
  <si>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</si>
  <si>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</si>
  <si>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</si>
  <si>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</si>
  <si>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</si>
  <si>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</si>
  <si>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</si>
  <si>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</si>
  <si>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</si>
  <si>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</si>
  <si>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</si>
  <si>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</si>
  <si>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</si>
  <si>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</si>
  <si>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</si>
  <si>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</si>
  <si>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</si>
  <si>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</si>
  <si>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</si>
  <si>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</si>
  <si>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</si>
  <si>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</si>
  <si>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</si>
  <si>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</si>
  <si>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</si>
  <si>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</si>
  <si>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</si>
  <si>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</si>
  <si>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</si>
  <si>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</si>
  <si>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</si>
  <si>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</si>
  <si>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</si>
  <si>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</si>
  <si>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</si>
  <si>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</si>
  <si>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</si>
  <si>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</si>
  <si>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</si>
  <si>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</si>
  <si>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</si>
  <si>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</si>
  <si>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</si>
  <si>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</si>
  <si>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</si>
  <si>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</si>
  <si>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</si>
  <si>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</si>
  <si>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</si>
  <si>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</si>
  <si>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</si>
  <si>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</si>
  <si>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</si>
  <si>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</si>
  <si>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</si>
  <si>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</si>
  <si>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</si>
  <si>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</si>
  <si>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</si>
  <si>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</si>
  <si>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</si>
  <si>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</si>
  <si>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</si>
  <si>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</si>
  <si>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</si>
  <si>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</si>
  <si>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</si>
  <si>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</si>
  <si>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</si>
  <si>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</si>
  <si>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</si>
  <si>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</si>
  <si>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</si>
  <si>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</si>
  <si>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</si>
  <si>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</si>
  <si>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</si>
  <si>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</si>
  <si>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</si>
  <si>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</si>
  <si>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</si>
  <si>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</si>
  <si>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</si>
  <si>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</si>
  <si>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</si>
  <si>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</si>
  <si>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</si>
  <si>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</si>
  <si>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</si>
  <si>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</si>
  <si>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</si>
  <si>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</si>
  <si>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</si>
  <si>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</si>
  <si>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</si>
  <si>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</si>
  <si>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</si>
  <si>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</si>
  <si>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</si>
  <si>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</si>
  <si>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</si>
  <si>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</si>
  <si>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</si>
  <si>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</si>
  <si>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</si>
  <si>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</si>
  <si>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</si>
  <si>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</si>
  <si>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</si>
  <si>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</si>
  <si>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</si>
  <si>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</si>
  <si>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</si>
  <si>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</si>
  <si>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</si>
  <si>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</si>
  <si>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</si>
  <si>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</si>
  <si>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</si>
  <si>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</si>
  <si>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</si>
  <si>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</si>
  <si>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</si>
  <si>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</si>
  <si>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</si>
  <si>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</si>
  <si>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</si>
  <si>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</si>
  <si>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</si>
  <si>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</si>
  <si>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</si>
  <si>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</si>
  <si>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</si>
  <si>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</si>
  <si>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</si>
  <si>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</si>
  <si>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</si>
  <si>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</si>
  <si>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</si>
  <si>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</si>
  <si>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</si>
  <si>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</si>
  <si>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</si>
  <si>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</si>
  <si>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</si>
  <si>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</si>
  <si>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</si>
  <si>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</si>
  <si>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</si>
  <si>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</si>
  <si>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</si>
  <si>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</si>
  <si>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</si>
  <si>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</si>
  <si>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</si>
  <si>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</si>
  <si>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</si>
  <si>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</si>
  <si>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</si>
  <si>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</si>
  <si>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</si>
  <si>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</si>
  <si>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</si>
  <si>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</si>
  <si>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</si>
  <si>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</si>
  <si>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</si>
  <si>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</si>
  <si>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</si>
  <si>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</si>
  <si>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</si>
  <si>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</si>
  <si>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</si>
  <si>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</si>
  <si>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</si>
  <si>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</si>
  <si>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</si>
  <si>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</si>
  <si>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</si>
  <si>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</si>
  <si>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</si>
  <si>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</si>
  <si>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</si>
  <si>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</si>
  <si>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</si>
  <si>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</si>
  <si>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</si>
  <si>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</si>
  <si>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</si>
  <si>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</si>
  <si>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</si>
  <si>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</si>
  <si>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</si>
  <si>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</si>
  <si>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</si>
  <si>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</si>
  <si>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</si>
  <si>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</si>
  <si>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</si>
  <si>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</si>
  <si>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</si>
  <si>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</si>
  <si>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</si>
  <si>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</si>
  <si>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</si>
  <si>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</si>
  <si>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</si>
  <si>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</si>
  <si>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</si>
  <si>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</si>
  <si>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</si>
  <si>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</si>
  <si>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</si>
  <si>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</si>
  <si>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</si>
  <si>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</si>
  <si>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</si>
  <si>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</si>
  <si>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</si>
  <si>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</si>
  <si>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</si>
  <si>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</si>
  <si>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</si>
  <si>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</si>
  <si>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</si>
  <si>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</si>
  <si>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</si>
  <si>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</si>
  <si>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</si>
  <si>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</si>
  <si>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</si>
  <si>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</si>
  <si>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</si>
  <si>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</si>
  <si>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</si>
  <si>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</si>
  <si>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</si>
  <si>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</si>
  <si>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</si>
  <si>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</si>
  <si>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</si>
  <si>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</si>
  <si>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</si>
  <si>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</si>
  <si>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</si>
  <si>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</si>
  <si>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</si>
  <si>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</si>
  <si>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</si>
  <si>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</si>
  <si>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</si>
  <si>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</si>
  <si>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</si>
  <si>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</si>
  <si>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</si>
  <si>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</si>
  <si>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</si>
  <si>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</si>
  <si>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</si>
  <si>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</si>
  <si>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</si>
  <si>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</si>
  <si>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</si>
  <si>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</si>
  <si>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</si>
  <si>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</si>
  <si>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</si>
  <si>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</si>
  <si>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</si>
  <si>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</si>
  <si>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</si>
  <si>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</si>
  <si>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</si>
  <si>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</si>
  <si>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</si>
  <si>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</si>
  <si>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</si>
  <si>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</si>
  <si>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</si>
  <si>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</si>
  <si>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</si>
  <si>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</si>
  <si>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</si>
  <si>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</si>
  <si>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</si>
  <si>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</si>
  <si>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</si>
  <si>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</si>
  <si>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</si>
  <si>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</si>
  <si>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</si>
  <si>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</si>
  <si>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</si>
  <si>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</si>
  <si>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</si>
  <si>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</si>
  <si>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</si>
  <si>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</si>
  <si>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</si>
  <si>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</si>
  <si>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</si>
  <si>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</si>
  <si>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</si>
  <si>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</si>
  <si>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</si>
  <si>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</si>
  <si>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</si>
  <si>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</si>
  <si>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</si>
  <si>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</si>
  <si>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</si>
  <si>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</si>
  <si>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</si>
  <si>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</si>
  <si>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</si>
  <si>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</si>
  <si>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</si>
  <si>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</si>
  <si>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</si>
  <si>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</si>
  <si>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</si>
  <si>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</si>
  <si>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</si>
  <si>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</si>
  <si>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</si>
  <si>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</si>
  <si>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</si>
  <si>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</si>
  <si>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</si>
  <si>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</si>
  <si>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</si>
  <si>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</si>
  <si>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</si>
  <si>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</si>
  <si>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</si>
  <si>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</si>
  <si>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</si>
  <si>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</si>
  <si>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</si>
  <si>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</si>
  <si>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</si>
  <si>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</si>
  <si>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</si>
  <si>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</si>
  <si>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</si>
  <si>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</si>
  <si>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</si>
  <si>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</si>
  <si>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</si>
  <si>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</si>
  <si>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</si>
  <si>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</si>
  <si>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</si>
  <si>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</si>
  <si>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</si>
  <si>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</si>
  <si>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</si>
  <si>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</si>
  <si>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</si>
  <si>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</si>
  <si>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</si>
  <si>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</si>
  <si>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</si>
  <si>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</si>
  <si>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</si>
  <si>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</si>
  <si>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</si>
  <si>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</si>
  <si>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</si>
  <si>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</si>
  <si>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</si>
  <si>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</si>
  <si>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</si>
  <si>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</si>
  <si>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</si>
  <si>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</si>
  <si>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</si>
  <si>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</si>
  <si>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</si>
  <si>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</si>
  <si>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</si>
  <si>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</si>
  <si>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</si>
  <si>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</si>
  <si>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</si>
  <si>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</si>
  <si>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</si>
  <si>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</si>
  <si>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</si>
  <si>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</si>
  <si>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</si>
  <si>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</si>
  <si>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</si>
  <si>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</si>
  <si>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</si>
  <si>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</si>
  <si>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</si>
  <si>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</si>
  <si>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</si>
  <si>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</si>
  <si>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</si>
  <si>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</si>
  <si>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</si>
  <si>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</si>
  <si>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</si>
  <si>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</si>
  <si>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</si>
  <si>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</si>
  <si>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</si>
  <si>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</si>
  <si>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</si>
  <si>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</si>
  <si>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</si>
  <si>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</si>
  <si>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</si>
  <si>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</si>
  <si>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</si>
  <si>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</si>
  <si>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</si>
  <si>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</si>
  <si>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</si>
  <si>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</si>
  <si>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</si>
  <si>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</si>
  <si>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</si>
  <si>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</si>
  <si>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</si>
  <si>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</si>
  <si>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</si>
  <si>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</si>
  <si>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</si>
  <si>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</si>
  <si>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</si>
  <si>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</si>
  <si>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</si>
  <si>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</si>
  <si>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</si>
  <si>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</si>
  <si>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</si>
  <si>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</si>
  <si>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</si>
  <si>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</si>
  <si>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</si>
  <si>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</si>
  <si>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</si>
  <si>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</si>
  <si>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</si>
  <si>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</si>
  <si>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</si>
  <si>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</si>
  <si>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</si>
  <si>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</si>
  <si>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</si>
  <si>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</si>
  <si>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</si>
  <si>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</si>
  <si>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</si>
  <si>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</si>
  <si>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</si>
  <si>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</si>
  <si>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</si>
  <si>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</si>
  <si>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</si>
  <si>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</si>
  <si>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</si>
  <si>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</si>
  <si>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</si>
  <si>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</si>
  <si>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</si>
  <si>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</si>
  <si>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</si>
  <si>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</si>
  <si>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</si>
  <si>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</si>
  <si>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</si>
  <si>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</si>
  <si>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</si>
  <si>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</si>
  <si>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</si>
  <si>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</si>
  <si>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</si>
  <si>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</si>
  <si>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</si>
  <si>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</si>
  <si>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</si>
  <si>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</si>
  <si>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</si>
  <si>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</si>
  <si>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</si>
  <si>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</si>
  <si>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</si>
  <si>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</si>
  <si>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</si>
  <si>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</si>
  <si>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</si>
  <si>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</si>
  <si>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</si>
  <si>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</si>
  <si>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</si>
  <si>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</si>
  <si>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</si>
  <si>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</si>
  <si>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</si>
  <si>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</si>
  <si>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</si>
  <si>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</si>
  <si>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</si>
  <si>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</si>
  <si>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</si>
  <si>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</si>
  <si>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</si>
  <si>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</si>
  <si>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</si>
  <si>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</si>
  <si>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</si>
  <si>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</si>
  <si>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</si>
  <si>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</si>
  <si>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</si>
  <si>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</si>
  <si>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</si>
  <si>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</si>
  <si>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</si>
  <si>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</si>
  <si>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</si>
  <si>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</si>
  <si>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</si>
  <si>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</si>
  <si>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</si>
  <si>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</si>
  <si>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</si>
  <si>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</si>
  <si>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</si>
  <si>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</si>
  <si>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</si>
  <si>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</si>
  <si>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</si>
  <si>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</si>
  <si>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</si>
  <si>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</si>
  <si>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</si>
  <si>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</si>
  <si>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</si>
  <si>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</si>
  <si>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</si>
  <si>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</si>
  <si>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</si>
  <si>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</si>
  <si>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</si>
  <si>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</si>
  <si>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</si>
  <si>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</si>
  <si>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</si>
  <si>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</si>
  <si>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</si>
  <si>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</si>
  <si>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</si>
  <si>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</si>
  <si>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</si>
  <si>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</si>
  <si>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</si>
  <si>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</si>
  <si>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</si>
  <si>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</si>
  <si>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</si>
  <si>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</si>
  <si>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</si>
  <si>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</si>
  <si>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</si>
  <si>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</si>
  <si>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</si>
  <si>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</si>
  <si>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</si>
  <si>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</si>
  <si>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</si>
  <si>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</si>
  <si>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</si>
  <si>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</si>
  <si>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</si>
  <si>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</si>
  <si>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</si>
  <si>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</si>
  <si>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</si>
  <si>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</si>
  <si>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</si>
  <si>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</si>
  <si>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</si>
  <si>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</si>
  <si>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</si>
  <si>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</si>
  <si>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</si>
  <si>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</si>
  <si>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</si>
  <si>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</si>
  <si>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</si>
  <si>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</si>
  <si>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</si>
  <si>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</si>
  <si>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</si>
  <si>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</si>
  <si>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</si>
  <si>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</si>
  <si>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</si>
  <si>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</si>
  <si>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</si>
  <si>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</si>
  <si>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</si>
  <si>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</si>
  <si>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</si>
  <si>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</si>
  <si>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</si>
  <si>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</si>
  <si>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</si>
  <si>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</si>
  <si>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</si>
  <si>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</si>
  <si>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</si>
  <si>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</si>
  <si>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</si>
  <si>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</si>
  <si>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</si>
  <si>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</si>
  <si>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</si>
  <si>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</si>
  <si>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</si>
  <si>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</si>
  <si>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</si>
  <si>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</si>
  <si>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</si>
  <si>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</si>
  <si>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</si>
  <si>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</si>
  <si>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</si>
  <si>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</si>
  <si>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</si>
  <si>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</si>
  <si>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</si>
  <si>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</si>
  <si>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</si>
  <si>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</si>
  <si>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</si>
  <si>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</si>
  <si>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</si>
  <si>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</si>
  <si>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</si>
  <si>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</si>
  <si>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</si>
  <si>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</si>
  <si>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</si>
  <si>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</si>
  <si>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</si>
  <si>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</si>
  <si>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</si>
  <si>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</si>
  <si>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</si>
  <si>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</si>
  <si>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</si>
  <si>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</si>
  <si>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</si>
  <si>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</si>
  <si>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</si>
  <si>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</si>
  <si>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</si>
  <si>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</si>
  <si>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</si>
  <si>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</si>
  <si>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</si>
  <si>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</si>
  <si>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</si>
  <si>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</si>
  <si>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</si>
  <si>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</si>
  <si>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</si>
  <si>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</si>
  <si>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</si>
  <si>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</si>
  <si>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</si>
  <si>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</si>
  <si>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</si>
  <si>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</si>
  <si>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</si>
  <si>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</si>
  <si>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</si>
  <si>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</si>
  <si>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</si>
  <si>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</si>
  <si>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</si>
  <si>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</si>
  <si>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</si>
  <si>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</si>
  <si>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</si>
  <si>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</si>
  <si>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</si>
  <si>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</si>
  <si>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</si>
  <si>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</si>
  <si>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</si>
  <si>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</si>
  <si>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</si>
  <si>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</si>
  <si>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</si>
  <si>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</si>
  <si>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</si>
  <si>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</si>
  <si>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</si>
  <si>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</si>
  <si>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</si>
  <si>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</si>
  <si>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</si>
  <si>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</si>
  <si>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</si>
  <si>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</si>
  <si>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</si>
  <si>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</si>
  <si>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</si>
  <si>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</si>
  <si>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</si>
  <si>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</si>
  <si>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</si>
  <si>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</si>
  <si>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</si>
  <si>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</si>
  <si>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</si>
  <si>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</si>
  <si>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</si>
  <si>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</si>
  <si>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</si>
  <si>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</si>
  <si>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</si>
  <si>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</si>
  <si>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</si>
  <si>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</si>
  <si>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</si>
  <si>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</si>
  <si>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</si>
  <si>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</si>
  <si>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</si>
  <si>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</si>
  <si>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</si>
  <si>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</si>
  <si>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</si>
  <si>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</si>
  <si>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</si>
  <si>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</si>
  <si>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</si>
  <si>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</si>
  <si>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</si>
  <si>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</si>
  <si>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</si>
  <si>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</si>
  <si>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</si>
  <si>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</si>
  <si>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</si>
  <si>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</si>
  <si>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</si>
  <si>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</si>
  <si>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</si>
  <si>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</si>
  <si>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</si>
  <si>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</si>
  <si>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</si>
  <si>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</si>
  <si>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</si>
  <si>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</si>
  <si>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</si>
  <si>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</si>
  <si>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</si>
  <si>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</si>
  <si>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</si>
  <si>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</si>
  <si>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</si>
  <si>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</si>
  <si>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</si>
  <si>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</si>
  <si>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</si>
  <si>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</si>
  <si>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</si>
  <si>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</si>
  <si>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</si>
  <si>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</si>
  <si>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</si>
  <si>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</si>
  <si>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</si>
  <si>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</si>
  <si>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</si>
  <si>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</si>
  <si>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</si>
  <si>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</si>
  <si>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</si>
  <si>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</si>
  <si>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</si>
  <si>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</si>
  <si>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</si>
  <si>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</si>
  <si>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</si>
  <si>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</si>
  <si>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</si>
  <si>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</si>
  <si>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</si>
  <si>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</si>
  <si>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</si>
  <si>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</si>
  <si>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</si>
  <si>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</si>
  <si>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</si>
  <si>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</si>
  <si>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</si>
  <si>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</si>
  <si>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</si>
  <si>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</si>
  <si>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</si>
  <si>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</si>
  <si>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</si>
  <si>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</si>
  <si>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</si>
  <si>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</si>
  <si>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</si>
  <si>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</si>
  <si>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</si>
  <si>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</si>
  <si>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</si>
  <si>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</si>
  <si>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</si>
  <si>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</si>
  <si>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</si>
  <si>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</si>
  <si>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</si>
  <si>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</si>
  <si>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</si>
  <si>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</si>
  <si>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</si>
  <si>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</si>
  <si>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</si>
  <si>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</si>
  <si>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</si>
  <si>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</si>
  <si>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</si>
  <si>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</si>
  <si>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</si>
  <si>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</si>
  <si>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</si>
  <si>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</si>
  <si>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</si>
  <si>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</si>
  <si>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</si>
  <si>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</si>
  <si>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</si>
  <si>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</si>
  <si>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</si>
  <si>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</si>
  <si>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</si>
  <si>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</si>
  <si>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</si>
  <si>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</si>
  <si>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</si>
  <si>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</si>
  <si>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</si>
  <si>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</si>
  <si>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</si>
  <si>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</si>
  <si>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</si>
  <si>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</si>
  <si>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</si>
  <si>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</si>
  <si>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</si>
  <si>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</si>
  <si>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</si>
  <si>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</si>
  <si>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</si>
  <si>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</si>
  <si>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</si>
  <si>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</si>
  <si>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</si>
  <si>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</si>
  <si>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</si>
  <si>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</si>
  <si>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</si>
  <si>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</si>
  <si>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</si>
  <si>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</si>
  <si>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</si>
  <si>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</si>
  <si>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</si>
  <si>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</si>
  <si>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</si>
  <si>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</si>
  <si>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</si>
  <si>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</si>
  <si>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</si>
  <si>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</si>
  <si>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</si>
  <si>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</si>
  <si>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</si>
  <si>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</si>
  <si>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</si>
  <si>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</si>
  <si>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</si>
  <si>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</si>
  <si>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</si>
  <si>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</si>
  <si>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</si>
  <si>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</si>
  <si>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</si>
  <si>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</si>
  <si>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</si>
  <si>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</si>
  <si>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</si>
  <si>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</si>
  <si>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</si>
  <si>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</si>
  <si>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</si>
  <si>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</si>
  <si>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</si>
  <si>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</si>
  <si>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</si>
  <si>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</si>
  <si>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</si>
  <si>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</si>
  <si>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</si>
  <si>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</si>
  <si>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</si>
  <si>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</si>
  <si>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</si>
  <si>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</si>
  <si>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</si>
  <si>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</si>
  <si>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</si>
  <si>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</si>
  <si>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</si>
  <si>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</si>
  <si>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</si>
  <si>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</si>
  <si>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</si>
  <si>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</si>
  <si>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</si>
  <si>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</si>
  <si>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</si>
  <si>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</si>
  <si>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</si>
  <si>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</si>
  <si>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</si>
  <si>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</si>
  <si>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</si>
  <si>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</si>
  <si>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</si>
  <si>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</si>
  <si>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</si>
  <si>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</si>
  <si>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</si>
  <si>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</si>
  <si>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</si>
  <si>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</si>
  <si>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</si>
  <si>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</si>
  <si>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</si>
  <si>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</si>
  <si>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</si>
  <si>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</si>
  <si>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</si>
  <si>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</si>
  <si>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</si>
  <si>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</si>
  <si>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</si>
  <si>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</si>
  <si>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</si>
  <si>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</si>
  <si>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</si>
  <si>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</si>
  <si>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</si>
  <si>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</si>
  <si>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</si>
  <si>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</si>
  <si>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</si>
  <si>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</si>
  <si>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</si>
  <si>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</si>
  <si>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</si>
  <si>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</si>
  <si>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</si>
  <si>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</si>
  <si>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</si>
  <si>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</si>
  <si>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</si>
  <si>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</si>
  <si>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</si>
  <si>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</si>
  <si>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</si>
  <si>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</si>
  <si>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</si>
  <si>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</si>
  <si>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</si>
  <si>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</si>
  <si>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</si>
  <si>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</si>
  <si>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</si>
  <si>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</si>
  <si>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</si>
  <si>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</si>
  <si>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</si>
  <si>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</si>
  <si>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</si>
  <si>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</si>
  <si>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</si>
  <si>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</si>
  <si>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</si>
  <si>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</si>
  <si>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</si>
  <si>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</si>
  <si>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</si>
  <si>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</si>
  <si>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</si>
  <si>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</si>
  <si>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</si>
  <si>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</si>
  <si>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</si>
  <si>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</si>
  <si>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</si>
  <si>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</si>
  <si>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</si>
  <si>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</si>
  <si>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</si>
  <si>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</si>
  <si>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</si>
  <si>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</si>
  <si>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</si>
  <si>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</si>
  <si>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</si>
  <si>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</si>
  <si>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</si>
  <si>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</si>
  <si>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</si>
  <si>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</si>
  <si>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</si>
  <si>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</si>
  <si>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</si>
  <si>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</si>
  <si>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</si>
  <si>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</si>
  <si>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</si>
  <si>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</si>
  <si>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</si>
  <si>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</si>
  <si>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</si>
  <si>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</si>
  <si>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</si>
  <si>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</si>
  <si>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</si>
  <si>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</si>
  <si>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</si>
  <si>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</si>
  <si>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</si>
  <si>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</si>
  <si>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</si>
  <si>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</si>
  <si>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</si>
  <si>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</si>
  <si>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</si>
  <si>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</si>
  <si>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</si>
  <si>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</si>
  <si>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</si>
  <si>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</si>
  <si>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</si>
  <si>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</si>
  <si>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</si>
  <si>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</si>
  <si>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</si>
  <si>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</si>
  <si>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</si>
  <si>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</si>
  <si>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</si>
  <si>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</si>
  <si>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</si>
  <si>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</si>
  <si>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</si>
  <si>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</si>
  <si>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</si>
  <si>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</si>
  <si>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</si>
  <si>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</si>
  <si>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</si>
  <si>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</si>
  <si>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</si>
  <si>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</si>
  <si>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</si>
  <si>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</si>
  <si>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</si>
  <si>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</si>
  <si>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</si>
  <si>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</si>
  <si>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</si>
  <si>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</si>
  <si>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</si>
  <si>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</si>
  <si>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</si>
  <si>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</si>
  <si>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</si>
  <si>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</si>
  <si>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</si>
  <si>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</si>
  <si>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</si>
  <si>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</si>
  <si>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</si>
  <si>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</si>
  <si>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</si>
  <si>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</si>
  <si>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</si>
  <si>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</si>
  <si>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</si>
  <si>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</si>
  <si>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</si>
  <si>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</si>
  <si>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</si>
  <si>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</si>
  <si>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</si>
  <si>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</si>
  <si>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</si>
  <si>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</si>
  <si>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</si>
  <si>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</si>
  <si>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</si>
  <si>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</si>
  <si>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</si>
  <si>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</si>
  <si>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</si>
  <si>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</si>
  <si>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</si>
  <si>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</si>
  <si>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</si>
  <si>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</si>
  <si>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</si>
  <si>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</si>
  <si>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</si>
  <si>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</si>
  <si>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</si>
  <si>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</si>
  <si>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</si>
  <si>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</si>
  <si>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</si>
  <si>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</si>
  <si>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</si>
  <si>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</si>
  <si>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</si>
  <si>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</si>
  <si>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</si>
  <si>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</si>
  <si>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</si>
  <si>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</si>
  <si>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</si>
  <si>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</si>
  <si>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</si>
  <si>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</si>
  <si>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</si>
  <si>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</si>
  <si>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</si>
  <si>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</si>
  <si>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</si>
  <si>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</si>
  <si>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</si>
  <si>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</si>
  <si>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</si>
  <si>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</si>
  <si>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</si>
  <si>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</si>
  <si>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</si>
  <si>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</si>
  <si>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</si>
  <si>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</si>
  <si>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</si>
  <si>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</si>
  <si>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</si>
  <si>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</si>
  <si>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</si>
  <si>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</si>
  <si>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</si>
  <si>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</si>
  <si>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</si>
  <si>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</si>
  <si>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</si>
  <si>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</si>
  <si>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</si>
  <si>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</si>
  <si>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</si>
  <si>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</si>
  <si>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</si>
  <si>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</si>
  <si>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</si>
  <si>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</si>
  <si>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</si>
  <si>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</si>
  <si>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</si>
  <si>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</si>
  <si>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</si>
  <si>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</si>
  <si>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</si>
  <si>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</si>
  <si>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</si>
  <si>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</si>
  <si>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</si>
  <si>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</si>
  <si>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</si>
  <si>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</si>
  <si>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</si>
  <si>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</si>
  <si>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</si>
  <si>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</si>
  <si>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</si>
  <si>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</si>
  <si>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</si>
  <si>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</si>
  <si>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</si>
  <si>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</si>
  <si>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</si>
  <si>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</si>
  <si>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</si>
  <si>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</si>
  <si>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</si>
  <si>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</si>
  <si>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</si>
  <si>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</si>
  <si>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</si>
  <si>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</si>
  <si>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</si>
  <si>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</si>
  <si>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</si>
  <si>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</si>
  <si>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</si>
  <si>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</si>
  <si>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</si>
  <si>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</si>
  <si>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</si>
  <si>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</si>
  <si>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</si>
  <si>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</si>
  <si>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</si>
  <si>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</si>
  <si>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</si>
  <si>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</si>
  <si>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</si>
  <si>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</si>
  <si>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</si>
  <si>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</si>
  <si>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</si>
  <si>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</si>
  <si>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</si>
  <si>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</si>
  <si>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</si>
  <si>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</si>
  <si>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</si>
  <si>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</si>
  <si>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</si>
  <si>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</si>
  <si>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</si>
  <si>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</si>
  <si>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</si>
  <si>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</si>
  <si>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</si>
  <si>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</si>
  <si>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</si>
  <si>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</si>
  <si>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</si>
  <si>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</si>
  <si>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</si>
  <si>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</si>
  <si>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</si>
  <si>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</si>
  <si>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</si>
  <si>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</si>
  <si>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</si>
  <si>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</si>
  <si>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</si>
  <si>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</si>
  <si>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</si>
  <si>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</si>
  <si>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</si>
  <si>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</si>
  <si>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</si>
  <si>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</si>
  <si>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</si>
  <si>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</si>
  <si>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</si>
  <si>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</si>
  <si>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</si>
  <si>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</si>
  <si>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</si>
  <si>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</si>
  <si>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</si>
  <si>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</si>
  <si>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</si>
  <si>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</si>
  <si>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</si>
  <si>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</si>
  <si>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</si>
  <si>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</si>
  <si>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</si>
  <si>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</si>
  <si>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</si>
  <si>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</si>
  <si>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</si>
  <si>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</si>
  <si>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</si>
  <si>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</si>
  <si>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</si>
  <si>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</si>
  <si>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</si>
  <si>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</si>
  <si>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</si>
  <si>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</si>
  <si>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</si>
  <si>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</si>
  <si>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</si>
  <si>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</si>
  <si>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</si>
  <si>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</si>
  <si>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</si>
  <si>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</si>
  <si>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</si>
  <si>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</si>
  <si>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</si>
  <si>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</si>
  <si>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</si>
  <si>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</si>
  <si>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</si>
  <si>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</si>
  <si>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</si>
  <si>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</si>
  <si>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</si>
  <si>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</si>
  <si>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</si>
  <si>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</si>
  <si>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</si>
  <si>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</si>
  <si>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</si>
  <si>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</si>
  <si>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</si>
  <si>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</si>
  <si>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</si>
  <si>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</si>
  <si>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</si>
  <si>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</si>
  <si>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</si>
  <si>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</si>
  <si>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</si>
  <si>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</si>
  <si>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</si>
  <si>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</si>
  <si>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</si>
  <si>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</si>
  <si>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</si>
  <si>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</si>
  <si>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</si>
  <si>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</si>
  <si>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</si>
  <si>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</si>
  <si>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</si>
  <si>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</si>
  <si>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</si>
  <si>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</si>
  <si>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</si>
  <si>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</si>
  <si>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</si>
  <si>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</si>
  <si>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</si>
  <si>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</si>
  <si>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</si>
  <si>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</si>
  <si>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</si>
  <si>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</si>
  <si>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</si>
  <si>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</si>
  <si>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</si>
  <si>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</si>
  <si>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</si>
  <si>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</si>
  <si>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</si>
  <si>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</si>
  <si>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</si>
  <si>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</si>
  <si>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</si>
  <si>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</si>
  <si>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</si>
  <si>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</si>
  <si>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</si>
  <si>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</si>
  <si>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</si>
  <si>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</si>
  <si>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</si>
  <si>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</si>
  <si>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</si>
  <si>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</si>
  <si>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</si>
  <si>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</si>
  <si>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</si>
  <si>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</si>
  <si>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</si>
  <si>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</si>
  <si>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</si>
  <si>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</si>
  <si>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</si>
  <si>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</si>
  <si>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</si>
  <si>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</si>
  <si>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</si>
  <si>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</si>
  <si>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</si>
  <si>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</si>
  <si>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</si>
  <si>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</si>
  <si>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</si>
  <si>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</si>
  <si>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</si>
  <si>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</si>
  <si>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</si>
  <si>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</si>
  <si>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</si>
  <si>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</si>
  <si>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</si>
  <si>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</si>
  <si>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</si>
  <si>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</si>
  <si>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</si>
  <si>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</si>
  <si>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</si>
  <si>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</si>
  <si>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</si>
  <si>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</si>
  <si>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</si>
  <si>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</si>
  <si>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</si>
  <si>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</si>
  <si>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</si>
  <si>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</si>
  <si>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</si>
  <si>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</si>
  <si>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</si>
  <si>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</si>
  <si>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</si>
  <si>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</si>
  <si>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</si>
  <si>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</si>
  <si>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</si>
  <si>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</si>
  <si>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</si>
  <si>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</si>
  <si>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</si>
  <si>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</si>
  <si>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</si>
  <si>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</si>
  <si>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</si>
  <si>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</si>
  <si>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</si>
  <si>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</si>
  <si>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</si>
  <si>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</si>
  <si>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</si>
  <si>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</si>
  <si>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</si>
  <si>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</si>
  <si>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</si>
  <si>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</si>
  <si>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</si>
  <si>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</si>
  <si>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</si>
  <si>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</si>
  <si>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</si>
  <si>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</si>
  <si>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</si>
  <si>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</si>
  <si>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</si>
  <si>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</si>
  <si>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</si>
  <si>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</si>
  <si>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</si>
  <si>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</si>
  <si>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</si>
  <si>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</si>
  <si>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</si>
  <si>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</si>
  <si>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</si>
  <si>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</si>
  <si>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</si>
  <si>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</si>
  <si>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</si>
  <si>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</si>
  <si>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</si>
  <si>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</si>
  <si>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</si>
  <si>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</si>
  <si>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</si>
  <si>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</si>
  <si>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</si>
  <si>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</si>
  <si>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</si>
  <si>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</si>
  <si>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</si>
  <si>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</si>
  <si>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</si>
  <si>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</si>
  <si>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</si>
  <si>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</si>
  <si>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</si>
  <si>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</si>
  <si>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</si>
  <si>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</si>
  <si>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</si>
  <si>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</si>
  <si>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</si>
  <si>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</si>
  <si>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</si>
  <si>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</si>
  <si>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</si>
  <si>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</si>
  <si>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</si>
  <si>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</si>
  <si>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</si>
  <si>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</si>
  <si>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</si>
  <si>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</si>
  <si>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</si>
  <si>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</si>
  <si>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</si>
  <si>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</si>
  <si>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</si>
  <si>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</si>
  <si>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</si>
  <si>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</si>
  <si>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</si>
  <si>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</si>
  <si>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</si>
  <si>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</si>
  <si>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</si>
  <si>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</si>
  <si>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</si>
  <si>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</si>
  <si>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</si>
  <si>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</si>
  <si>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</si>
  <si>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</si>
  <si>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</si>
  <si>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</si>
  <si>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</si>
  <si>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</si>
  <si>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</si>
  <si>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</si>
  <si>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</si>
  <si>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</si>
  <si>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</si>
  <si>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</si>
  <si>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</si>
  <si>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</si>
  <si>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</si>
  <si>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</si>
  <si>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</si>
  <si>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</si>
  <si>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</si>
  <si>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</si>
  <si>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</si>
  <si>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</si>
  <si>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</si>
  <si>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</si>
  <si>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</si>
  <si>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</si>
  <si>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</si>
  <si>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</si>
  <si>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</si>
  <si>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</si>
  <si>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</si>
  <si>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</si>
  <si>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</si>
  <si>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</si>
  <si>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</si>
  <si>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</si>
  <si>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</si>
  <si>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</si>
  <si>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</si>
  <si>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</si>
  <si>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</si>
  <si>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</si>
  <si>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</si>
  <si>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</si>
  <si>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</si>
  <si>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</si>
  <si>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</si>
  <si>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</si>
  <si>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</si>
  <si>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</si>
  <si>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</si>
  <si>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</si>
  <si>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</si>
  <si>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</si>
  <si>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</si>
  <si>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</si>
  <si>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</si>
  <si>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</si>
  <si>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</si>
  <si>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</si>
  <si>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</si>
  <si>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</si>
  <si>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</si>
  <si>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</si>
  <si>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</si>
  <si>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</si>
  <si>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</si>
  <si>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</si>
  <si>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</si>
  <si>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</si>
  <si>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</si>
  <si>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</si>
  <si>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</si>
  <si>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</si>
  <si>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</si>
  <si>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</si>
  <si>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</si>
  <si>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</si>
  <si>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</si>
  <si>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</si>
  <si>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</si>
  <si>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</si>
  <si>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</si>
  <si>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</si>
  <si>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</si>
  <si>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</si>
  <si>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</si>
  <si>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</si>
  <si>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</si>
  <si>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</si>
  <si>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</si>
  <si>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</si>
  <si>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</si>
  <si>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</si>
  <si>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</si>
  <si>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</si>
  <si>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</si>
  <si>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</si>
  <si>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</si>
  <si>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</si>
  <si>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</si>
  <si>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</si>
  <si>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</si>
  <si>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</si>
  <si>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</si>
  <si>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</si>
  <si>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</si>
  <si>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</si>
  <si>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</si>
  <si>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</si>
  <si>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</si>
  <si>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</si>
  <si>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</si>
  <si>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</si>
  <si>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</si>
  <si>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</si>
  <si>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</si>
  <si>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</si>
  <si>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</si>
  <si>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</si>
  <si>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</si>
  <si>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</si>
  <si>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</si>
  <si>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</si>
  <si>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</si>
  <si>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</si>
  <si>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</si>
  <si>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</si>
  <si>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</si>
  <si>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</si>
  <si>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</si>
  <si>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</si>
  <si>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</si>
  <si>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</si>
  <si>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</si>
  <si>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</si>
  <si>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</si>
  <si>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</si>
  <si>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</si>
  <si>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</si>
  <si>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</si>
  <si>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</si>
  <si>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</si>
  <si>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</si>
  <si>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</si>
  <si>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</si>
  <si>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</si>
  <si>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</si>
  <si>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</si>
  <si>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</si>
  <si>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</si>
  <si>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</si>
  <si>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</si>
  <si>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</si>
  <si>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</si>
  <si>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</si>
  <si>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</si>
  <si>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</si>
  <si>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</si>
  <si>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</si>
  <si>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</si>
  <si>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</si>
  <si>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</si>
  <si>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</si>
  <si>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</si>
  <si>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</si>
  <si>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</si>
  <si>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</si>
  <si>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</si>
  <si>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</si>
  <si>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</si>
  <si>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</si>
  <si>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</si>
  <si>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</si>
  <si>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</si>
  <si>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</si>
  <si>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</si>
  <si>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</si>
  <si>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</si>
  <si>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</si>
  <si>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</si>
  <si>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</si>
  <si>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</si>
  <si>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</si>
  <si>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</si>
  <si>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</si>
  <si>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</si>
  <si>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</si>
  <si>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</si>
  <si>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</si>
  <si>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</si>
  <si>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</si>
  <si>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</si>
  <si>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</si>
  <si>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</si>
  <si>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</si>
  <si>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</si>
  <si>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</si>
  <si>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</si>
  <si>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</si>
  <si>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</si>
  <si>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</si>
  <si>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</si>
  <si>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</si>
  <si>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</si>
  <si>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</si>
  <si>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</si>
  <si>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</si>
  <si>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</si>
  <si>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</si>
  <si>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</si>
  <si>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</si>
  <si>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</si>
  <si>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</si>
  <si>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</si>
  <si>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</si>
  <si>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</si>
  <si>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</si>
  <si>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</si>
  <si>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</si>
  <si>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</si>
  <si>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</si>
  <si>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</si>
  <si>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</si>
  <si>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</si>
  <si>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</si>
  <si>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</si>
  <si>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</si>
  <si>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</si>
  <si>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</si>
  <si>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</si>
  <si>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</si>
  <si>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</si>
  <si>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</si>
  <si>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</si>
  <si>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</si>
  <si>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</si>
  <si>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</si>
  <si>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</si>
  <si>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</si>
  <si>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</si>
  <si>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</si>
  <si>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</si>
  <si>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</si>
  <si>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</si>
  <si>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</si>
  <si>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</si>
  <si>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</si>
  <si>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</si>
  <si>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</si>
  <si>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</si>
  <si>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</si>
  <si>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</si>
  <si>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</si>
  <si>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</si>
  <si>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</si>
  <si>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</si>
  <si>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</si>
  <si>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</si>
  <si>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</si>
  <si>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</si>
  <si>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</si>
  <si>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</si>
  <si>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</si>
  <si>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</si>
  <si>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</si>
  <si>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</si>
  <si>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</si>
  <si>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</si>
  <si>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</si>
  <si>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</si>
  <si>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</si>
  <si>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</si>
  <si>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</si>
  <si>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</si>
  <si>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</si>
  <si>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</si>
  <si>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</si>
  <si>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</si>
  <si>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</si>
  <si>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</si>
  <si>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</si>
  <si>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</si>
  <si>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</si>
  <si>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</si>
  <si>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</si>
  <si>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</si>
  <si>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</si>
  <si>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</si>
  <si>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</si>
  <si>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</si>
  <si>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</si>
  <si>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</si>
  <si>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</si>
  <si>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</si>
  <si>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</si>
  <si>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</si>
  <si>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</si>
  <si>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</si>
  <si>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</si>
  <si>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</si>
  <si>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</si>
  <si>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</si>
  <si>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</si>
  <si>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</si>
  <si>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</si>
  <si>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</si>
  <si>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</si>
  <si>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</si>
  <si>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</si>
  <si>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</si>
  <si>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</si>
  <si>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</si>
  <si>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</si>
  <si>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</si>
  <si>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</si>
  <si>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</si>
  <si>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</si>
  <si>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</si>
  <si>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</si>
  <si>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</si>
  <si>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</si>
  <si>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</si>
  <si>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</si>
  <si>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</si>
  <si>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</si>
  <si>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</si>
  <si>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</si>
  <si>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</si>
  <si>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</si>
  <si>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</si>
  <si>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</si>
  <si>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</si>
  <si>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</si>
  <si>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</si>
  <si>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</si>
  <si>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</si>
  <si>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</si>
  <si>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</si>
  <si>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</si>
  <si>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</si>
  <si>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</si>
  <si>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</si>
  <si>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</si>
  <si>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</si>
  <si>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</si>
  <si>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</si>
  <si>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</si>
  <si>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</si>
  <si>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</si>
  <si>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</si>
  <si>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</si>
  <si>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</si>
  <si>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</si>
  <si>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</si>
  <si>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</si>
  <si>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</si>
  <si>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</si>
  <si>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</si>
  <si>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</si>
  <si>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</si>
  <si>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</si>
  <si>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</si>
  <si>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</si>
  <si>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</si>
  <si>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</si>
  <si>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</si>
  <si>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</si>
  <si>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</si>
  <si>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</si>
  <si>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</si>
  <si>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</si>
  <si>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</si>
  <si>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</si>
  <si>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</si>
  <si>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</si>
  <si>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</si>
  <si>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</si>
  <si>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</si>
  <si>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</si>
  <si>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</si>
  <si>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</si>
  <si>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</si>
  <si>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</si>
  <si>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</si>
  <si>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</si>
  <si>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</si>
  <si>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</si>
  <si>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</si>
  <si>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</si>
  <si>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</si>
  <si>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</si>
  <si>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</si>
  <si>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</si>
  <si>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</si>
  <si>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</si>
  <si>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</si>
  <si>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</si>
  <si>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</si>
  <si>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</si>
  <si>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</si>
  <si>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</si>
  <si>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</si>
  <si>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</si>
  <si>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</si>
  <si>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</si>
  <si>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</si>
  <si>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</si>
  <si>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</si>
  <si>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</si>
  <si>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</si>
  <si>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</si>
  <si>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</si>
  <si>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</si>
  <si>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</si>
  <si>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</si>
  <si>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</si>
  <si>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</si>
  <si>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</si>
  <si>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</si>
  <si>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</si>
  <si>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</si>
  <si>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</si>
  <si>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</si>
  <si>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</si>
  <si>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</si>
  <si>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</si>
  <si>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</si>
  <si>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</si>
  <si>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</si>
  <si>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</si>
  <si>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</si>
  <si>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</si>
  <si>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</si>
  <si>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</si>
  <si>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</si>
  <si>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</si>
  <si>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</si>
  <si>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</si>
  <si>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</si>
  <si>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</si>
  <si>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</si>
  <si>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</si>
  <si>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</si>
  <si>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</si>
  <si>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</si>
  <si>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</si>
  <si>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</si>
  <si>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</si>
  <si>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</si>
  <si>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</si>
  <si>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</si>
  <si>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</si>
  <si>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</si>
  <si>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</si>
  <si>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</si>
  <si>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</si>
  <si>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</si>
  <si>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</si>
  <si>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</si>
  <si>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</si>
  <si>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</si>
  <si>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</si>
  <si>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</si>
  <si>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</si>
  <si>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</si>
  <si>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</si>
  <si>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</si>
  <si>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</si>
  <si>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</si>
  <si>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</si>
  <si>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</si>
  <si>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</si>
  <si>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</si>
  <si>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</si>
  <si>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</si>
  <si>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</si>
  <si>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</si>
  <si>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</si>
  <si>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</si>
  <si>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</si>
  <si>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</si>
  <si>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</si>
  <si>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</si>
  <si>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</si>
  <si>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</si>
  <si>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</si>
  <si>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</si>
  <si>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</si>
  <si>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</si>
  <si>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</si>
  <si>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</si>
  <si>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</si>
  <si>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</si>
  <si>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</si>
  <si>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</si>
  <si>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</si>
  <si>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</si>
  <si>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</si>
  <si>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</si>
  <si>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</si>
  <si>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</si>
  <si>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</si>
  <si>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</si>
  <si>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</si>
  <si>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</si>
  <si>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</si>
  <si>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</si>
  <si>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</si>
  <si>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</si>
  <si>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</si>
  <si>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</si>
  <si>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</si>
  <si>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</si>
  <si>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</si>
  <si>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</si>
  <si>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</si>
  <si>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</si>
  <si>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</si>
  <si>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</si>
  <si>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</si>
  <si>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</si>
  <si>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</si>
  <si>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</si>
  <si>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</si>
  <si>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</si>
  <si>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</si>
  <si>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</si>
  <si>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</si>
  <si>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</si>
  <si>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</si>
  <si>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</si>
  <si>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</si>
  <si>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</si>
  <si>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</si>
  <si>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</si>
  <si>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</si>
  <si>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</si>
  <si>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</si>
  <si>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</si>
  <si>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</si>
  <si>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</si>
  <si>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</si>
  <si>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</si>
  <si>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</si>
  <si>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</si>
  <si>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</si>
  <si>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</si>
  <si>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</si>
  <si>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</si>
  <si>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</si>
  <si>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</si>
  <si>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</si>
  <si>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</si>
  <si>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</si>
  <si>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</si>
  <si>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</si>
  <si>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</si>
  <si>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</si>
  <si>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</si>
  <si>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</si>
  <si>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</si>
  <si>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</si>
  <si>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</si>
  <si>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</si>
  <si>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</si>
  <si>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</si>
  <si>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</si>
  <si>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</si>
  <si>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</si>
  <si>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</si>
  <si>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</si>
  <si>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</si>
  <si>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</si>
  <si>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</si>
  <si>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</si>
  <si>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</si>
  <si>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</si>
  <si>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</si>
  <si>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</si>
  <si>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</si>
  <si>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</si>
  <si>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</si>
  <si>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</si>
  <si>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</si>
  <si>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</si>
  <si>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</si>
  <si>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</si>
  <si>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</si>
  <si>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</si>
  <si>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</si>
  <si>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</si>
  <si>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</si>
  <si>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</si>
  <si>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</si>
  <si>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</si>
  <si>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</si>
  <si>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</si>
  <si>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</si>
  <si>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</si>
  <si>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</si>
  <si>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</si>
  <si>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</si>
  <si>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</si>
  <si>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</si>
  <si>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</si>
  <si>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</si>
  <si>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</si>
  <si>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</si>
  <si>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</si>
  <si>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</si>
  <si>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</si>
  <si>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</si>
  <si>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</si>
  <si>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</si>
  <si>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</si>
  <si>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</si>
  <si>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</si>
  <si>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</si>
  <si>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</si>
  <si>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</si>
  <si>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</si>
  <si>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</si>
  <si>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</si>
  <si>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</si>
  <si>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</si>
  <si>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</si>
  <si>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</si>
  <si>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</si>
  <si>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</si>
  <si>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</si>
  <si>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</si>
  <si>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</si>
  <si>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</si>
  <si>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</si>
  <si>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</si>
  <si>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</si>
  <si>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</si>
  <si>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</si>
  <si>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</si>
  <si>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</si>
  <si>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</si>
  <si>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</si>
  <si>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</si>
  <si>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</si>
  <si>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</si>
  <si>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</si>
  <si>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</si>
  <si>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</si>
  <si>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</si>
  <si>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</si>
  <si>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</si>
  <si>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</si>
  <si>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</si>
  <si>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</si>
  <si>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</si>
  <si>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</si>
  <si>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</si>
  <si>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</si>
  <si>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</si>
  <si>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</si>
  <si>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</si>
  <si>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</si>
  <si>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</si>
  <si>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</si>
  <si>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</si>
  <si>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</si>
  <si>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</si>
  <si>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</si>
  <si>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</si>
  <si>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</si>
  <si>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</si>
  <si>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</si>
  <si>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</si>
  <si>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</si>
  <si>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</si>
  <si>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</si>
  <si>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</si>
  <si>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</si>
  <si>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</si>
  <si>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</si>
  <si>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</si>
  <si>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</si>
  <si>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</si>
  <si>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</si>
  <si>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</si>
  <si>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</si>
  <si>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</si>
  <si>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</si>
  <si>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</si>
  <si>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</si>
  <si>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</si>
  <si>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</si>
  <si>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</si>
  <si>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</si>
  <si>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</si>
  <si>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</si>
  <si>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</si>
  <si>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</si>
  <si>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</si>
  <si>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</si>
  <si>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</si>
  <si>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</si>
  <si>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</si>
  <si>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</si>
  <si>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</si>
  <si>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</si>
  <si>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</si>
  <si>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</si>
  <si>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</si>
  <si>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</si>
  <si>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</si>
  <si>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</si>
  <si>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</si>
  <si>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</si>
  <si>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</si>
  <si>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</si>
  <si>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</si>
  <si>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</si>
  <si>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</si>
  <si>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</si>
  <si>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</si>
  <si>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</si>
  <si>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</si>
  <si>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</si>
  <si>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</si>
  <si>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</si>
  <si>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</si>
  <si>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</si>
  <si>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</si>
  <si>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</si>
  <si>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</si>
  <si>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</si>
  <si>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</si>
  <si>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</si>
  <si>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</si>
  <si>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</si>
  <si>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</si>
  <si>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</si>
  <si>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</si>
  <si>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</si>
  <si>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</si>
  <si>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</si>
  <si>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</si>
  <si>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</si>
  <si>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</si>
  <si>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</si>
  <si>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</si>
  <si>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</si>
  <si>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</si>
  <si>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</si>
  <si>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</si>
  <si>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</si>
  <si>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</si>
  <si>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</si>
  <si>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</si>
  <si>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</si>
  <si>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</si>
  <si>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</si>
  <si>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</si>
  <si>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</si>
  <si>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</si>
  <si>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</si>
  <si>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</si>
  <si>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</si>
  <si>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</si>
  <si>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</si>
  <si>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</si>
  <si>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</si>
  <si>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</si>
  <si>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</si>
  <si>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</si>
  <si>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</si>
  <si>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</si>
  <si>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</si>
  <si>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</si>
  <si>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</si>
  <si>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</si>
  <si>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</si>
  <si>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</si>
  <si>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</si>
  <si>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</si>
  <si>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</si>
  <si>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</si>
  <si>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</si>
  <si>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</si>
  <si>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</si>
  <si>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</si>
  <si>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</si>
  <si>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</si>
  <si>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</si>
  <si>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</si>
  <si>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</si>
  <si>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</si>
  <si>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</si>
  <si>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</si>
  <si>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</si>
  <si>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</si>
  <si>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</si>
  <si>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</si>
  <si>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</si>
  <si>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</si>
  <si>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</si>
  <si>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</si>
  <si>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</si>
  <si>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</si>
  <si>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</si>
  <si>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</si>
  <si>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</si>
  <si>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</si>
  <si>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</si>
  <si>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</si>
  <si>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</si>
  <si>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</si>
  <si>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</si>
  <si>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</si>
  <si>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</si>
  <si>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</si>
  <si>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</si>
  <si>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</si>
  <si>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</si>
  <si>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</si>
  <si>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</si>
  <si>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</si>
  <si>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</si>
  <si>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</si>
  <si>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</si>
  <si>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</si>
  <si>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</si>
  <si>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</si>
  <si>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</si>
  <si>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</si>
  <si>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</si>
  <si>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</si>
  <si>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</si>
  <si>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</si>
  <si>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</si>
  <si>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</si>
  <si>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</si>
  <si>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</si>
  <si>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</si>
  <si>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</si>
  <si>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</si>
  <si>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</si>
  <si>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</si>
  <si>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</si>
  <si>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</si>
  <si>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</si>
  <si>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</si>
  <si>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</si>
  <si>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</si>
  <si>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</si>
  <si>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</si>
  <si>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</si>
  <si>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</si>
  <si>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</si>
  <si>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</si>
  <si>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</si>
  <si>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</si>
  <si>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</si>
  <si>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</si>
  <si>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</si>
  <si>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</si>
  <si>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</si>
  <si>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</si>
  <si>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</si>
  <si>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</si>
  <si>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</si>
  <si>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</si>
  <si>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</si>
  <si>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</si>
  <si>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</si>
  <si>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</si>
  <si>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</si>
  <si>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</si>
  <si>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</si>
  <si>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</si>
  <si>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</si>
  <si>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</si>
  <si>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</si>
  <si>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</si>
  <si>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</si>
  <si>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</si>
  <si>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</si>
  <si>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</si>
  <si>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</si>
  <si>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</si>
  <si>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</si>
  <si>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</si>
  <si>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</si>
  <si>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</si>
  <si>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</si>
  <si>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</si>
  <si>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</si>
  <si>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</si>
  <si>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</si>
  <si>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</si>
  <si>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</si>
  <si>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</si>
  <si>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</si>
  <si>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</si>
  <si>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</si>
  <si>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</si>
  <si>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</si>
  <si>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</si>
  <si>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</si>
  <si>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</si>
  <si>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</si>
  <si>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</si>
  <si>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</si>
  <si>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</si>
  <si>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</si>
  <si>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</si>
  <si>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</si>
  <si>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</si>
  <si>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</si>
  <si>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</si>
  <si>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</si>
  <si>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</si>
  <si>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</si>
  <si>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</si>
  <si>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</si>
  <si>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</si>
  <si>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</si>
  <si>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</si>
  <si>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</si>
  <si>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</si>
  <si>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</si>
  <si>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</si>
  <si>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</si>
  <si>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</si>
  <si>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</si>
  <si>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</si>
  <si>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</si>
  <si>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</si>
  <si>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</si>
  <si>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</si>
  <si>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</si>
  <si>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</si>
  <si>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</si>
  <si>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</si>
  <si>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</si>
  <si>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</si>
  <si>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</si>
  <si>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</si>
  <si>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</si>
  <si>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</si>
  <si>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</si>
  <si>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</si>
  <si>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</si>
  <si>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</si>
  <si>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</si>
  <si>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</si>
  <si>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</si>
  <si>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</si>
  <si>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</si>
  <si>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</si>
  <si>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</si>
  <si>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</si>
  <si>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</si>
  <si>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</si>
  <si>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</si>
  <si>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</si>
  <si>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</si>
  <si>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</si>
  <si>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</si>
  <si>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</si>
  <si>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</si>
  <si>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</si>
  <si>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</si>
  <si>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</si>
  <si>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</si>
  <si>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</si>
  <si>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</si>
  <si>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</si>
  <si>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</si>
  <si>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</si>
  <si>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</si>
  <si>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</si>
  <si>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</si>
  <si>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</si>
  <si>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</si>
  <si>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</si>
  <si>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</si>
  <si>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</si>
  <si>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</si>
  <si>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</si>
  <si>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</si>
  <si>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</si>
  <si>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</si>
  <si>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</si>
  <si>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</si>
  <si>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</si>
  <si>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</si>
  <si>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</si>
  <si>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</si>
  <si>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</si>
  <si>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</si>
  <si>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</si>
  <si>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</si>
  <si>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</si>
  <si>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</si>
  <si>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</si>
  <si>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</si>
  <si>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</si>
  <si>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</si>
  <si>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</si>
  <si>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</si>
  <si>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</si>
  <si>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</si>
  <si>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</si>
  <si>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</si>
  <si>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</si>
  <si>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</si>
  <si>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</si>
  <si>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</si>
  <si>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</si>
  <si>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</si>
  <si>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</si>
  <si>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</si>
  <si>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</si>
  <si>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</si>
  <si>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</si>
  <si>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</si>
  <si>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</si>
  <si>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</si>
  <si>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</si>
  <si>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</si>
  <si>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</si>
  <si>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</si>
  <si>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</si>
  <si>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</si>
  <si>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</si>
  <si>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</si>
  <si>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</si>
  <si>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</si>
  <si>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</si>
  <si>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</si>
  <si>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</si>
  <si>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</si>
  <si>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</si>
  <si>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</si>
  <si>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</si>
  <si>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</si>
  <si>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</si>
  <si>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</si>
  <si>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</si>
  <si>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</si>
  <si>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</si>
  <si>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</si>
  <si>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</si>
  <si>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</si>
  <si>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</si>
  <si>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</si>
  <si>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</si>
  <si>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</si>
  <si>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</si>
  <si>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</si>
  <si>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</si>
  <si>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</si>
  <si>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</si>
  <si>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</si>
  <si>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</si>
  <si>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</si>
  <si>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</si>
  <si>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</si>
  <si>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</si>
  <si>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</si>
  <si>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</si>
  <si>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</si>
  <si>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</si>
  <si>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</si>
  <si>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</si>
  <si>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</si>
  <si>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</si>
  <si>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</si>
  <si>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</si>
  <si>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</si>
  <si>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</si>
  <si>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</si>
  <si>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</si>
  <si>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</si>
  <si>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</si>
  <si>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</si>
  <si>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</si>
  <si>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</si>
  <si>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</si>
  <si>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</si>
  <si>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</si>
  <si>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</si>
  <si>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</si>
  <si>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</si>
  <si>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</si>
  <si>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</si>
  <si>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</si>
  <si>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</si>
  <si>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</si>
  <si>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</si>
  <si>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</si>
  <si>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</si>
  <si>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</si>
  <si>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</si>
  <si>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</si>
  <si>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</si>
  <si>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</si>
  <si>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</si>
  <si>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</si>
  <si>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</si>
  <si>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</si>
  <si>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</si>
  <si>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</si>
  <si>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</si>
  <si>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</si>
  <si>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</si>
  <si>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</si>
  <si>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</si>
  <si>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</si>
  <si>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</si>
  <si>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</si>
  <si>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</si>
  <si>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</si>
  <si>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</si>
  <si>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</si>
  <si>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</si>
  <si>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</si>
  <si>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</si>
  <si>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</si>
  <si>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</si>
  <si>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</si>
  <si>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</si>
  <si>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</si>
  <si>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</si>
  <si>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</si>
  <si>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</si>
  <si>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</si>
  <si>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</si>
  <si>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</si>
  <si>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</si>
  <si>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</si>
  <si>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</si>
  <si>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</si>
  <si>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</si>
  <si>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</si>
  <si>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</si>
  <si>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</si>
  <si>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</si>
  <si>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</si>
  <si>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</si>
  <si>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</si>
  <si>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</si>
  <si>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</si>
  <si>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</si>
  <si>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</si>
  <si>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</si>
  <si>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</si>
  <si>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</si>
  <si>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</si>
  <si>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</si>
  <si>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</si>
  <si>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</si>
  <si>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</si>
  <si>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</si>
  <si>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</si>
  <si>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</si>
  <si>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</si>
  <si>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</si>
  <si>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</si>
  <si>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</si>
  <si>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</si>
  <si>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</si>
  <si>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</si>
  <si>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</si>
  <si>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</si>
  <si>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</si>
  <si>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</si>
  <si>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</si>
  <si>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</si>
  <si>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</si>
  <si>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</si>
  <si>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</si>
  <si>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</si>
  <si>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</si>
  <si>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</si>
  <si>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</si>
  <si>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</si>
  <si>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</si>
  <si>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</si>
  <si>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</si>
  <si>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</si>
  <si>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</si>
  <si>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</si>
  <si>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</si>
  <si>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</si>
  <si>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</si>
  <si>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</si>
  <si>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</si>
  <si>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</si>
  <si>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</si>
  <si>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</si>
  <si>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</si>
  <si>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</si>
  <si>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</si>
  <si>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</si>
  <si>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</si>
  <si>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</si>
  <si>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</si>
  <si>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</si>
  <si>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</si>
  <si>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</si>
  <si>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</si>
  <si>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</si>
  <si>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</si>
  <si>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</si>
  <si>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</si>
  <si>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</si>
  <si>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</si>
  <si>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</si>
  <si>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</si>
  <si>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</si>
  <si>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</si>
  <si>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</si>
  <si>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</si>
  <si>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</si>
  <si>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</si>
  <si>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</si>
  <si>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</si>
  <si>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</si>
  <si>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</si>
  <si>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</si>
  <si>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</si>
  <si>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</si>
  <si>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</si>
  <si>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</si>
  <si>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</si>
  <si>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</si>
  <si>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</si>
  <si>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</si>
  <si>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</si>
  <si>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</si>
  <si>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</si>
  <si>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</si>
  <si>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</si>
  <si>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</si>
  <si>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</si>
  <si>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</si>
  <si>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</si>
  <si>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</si>
  <si>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</si>
  <si>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</si>
  <si>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</si>
  <si>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</si>
  <si>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</si>
  <si>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</si>
  <si>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</si>
  <si>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</si>
  <si>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</si>
  <si>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</si>
  <si>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</si>
  <si>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</si>
  <si>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</si>
  <si>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</si>
  <si>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</si>
  <si>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</si>
  <si>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</si>
  <si>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</si>
  <si>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</si>
  <si>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</si>
  <si>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</si>
  <si>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</si>
  <si>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</si>
  <si>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</si>
  <si>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</si>
  <si>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</si>
  <si>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</si>
  <si>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</si>
  <si>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</si>
  <si>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</si>
  <si>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</si>
  <si>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</si>
  <si>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</si>
  <si>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</si>
  <si>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</si>
  <si>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</si>
  <si>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</si>
  <si>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</si>
  <si>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</si>
  <si>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</si>
  <si>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</si>
  <si>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</si>
  <si>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</si>
  <si>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</si>
  <si>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</si>
  <si>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</si>
  <si>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</si>
  <si>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</si>
  <si>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</si>
  <si>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</si>
  <si>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</si>
  <si>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</si>
  <si>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</si>
  <si>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</si>
  <si>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</si>
  <si>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</si>
  <si>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</si>
  <si>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</si>
  <si>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</si>
  <si>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</si>
  <si>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</si>
  <si>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</si>
  <si>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</si>
  <si>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</si>
  <si>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</si>
  <si>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</si>
  <si>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</si>
  <si>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</si>
  <si>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</si>
  <si>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</si>
  <si>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</si>
  <si>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</si>
  <si>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</si>
  <si>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</si>
  <si>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</si>
  <si>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</si>
  <si>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</si>
  <si>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</si>
  <si>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</si>
  <si>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</si>
  <si>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</si>
  <si>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</si>
  <si>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</si>
  <si>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</si>
  <si>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</si>
  <si>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</si>
  <si>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</si>
  <si>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</si>
  <si>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</si>
  <si>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</si>
  <si>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</si>
  <si>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</si>
  <si>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</si>
  <si>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</si>
  <si>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</si>
  <si>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</si>
  <si>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</si>
  <si>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</si>
  <si>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</si>
  <si>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</si>
  <si>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</si>
  <si>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</si>
  <si>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</si>
  <si>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</si>
  <si>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</si>
  <si>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</si>
  <si>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</si>
  <si>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</si>
  <si>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</si>
  <si>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</si>
  <si>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</si>
  <si>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</si>
  <si>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</si>
  <si>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</si>
  <si>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</si>
  <si>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</si>
  <si>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</si>
  <si>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</si>
  <si>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</si>
  <si>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</si>
  <si>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</si>
  <si>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</si>
  <si>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</si>
  <si>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</si>
  <si>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</si>
  <si>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</si>
  <si>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</si>
  <si>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</si>
  <si>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</si>
  <si>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</si>
  <si>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</si>
  <si>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</si>
  <si>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</si>
  <si>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</si>
  <si>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</si>
  <si>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</si>
  <si>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</si>
  <si>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</si>
  <si>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</si>
  <si>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</si>
  <si>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</si>
  <si>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</si>
  <si>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</si>
  <si>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</si>
  <si>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</si>
  <si>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</si>
  <si>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</si>
  <si>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</si>
  <si>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</si>
  <si>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</si>
  <si>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</si>
  <si>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</si>
  <si>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</si>
  <si>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</si>
  <si>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</si>
  <si>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</si>
  <si>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</si>
  <si>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</si>
  <si>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</si>
  <si>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</si>
  <si>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</si>
  <si>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</si>
  <si>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</si>
  <si>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</si>
  <si>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</si>
  <si>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</si>
  <si>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</si>
  <si>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</si>
  <si>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</si>
  <si>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</si>
  <si>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</si>
  <si>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</si>
  <si>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</si>
  <si>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</si>
  <si>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</si>
  <si>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</si>
  <si>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</si>
  <si>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</si>
  <si>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</si>
  <si>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</si>
  <si>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</si>
  <si>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</si>
  <si>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</si>
  <si>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</si>
  <si>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</si>
  <si>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</si>
  <si>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</si>
  <si>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</si>
  <si>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</si>
  <si>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</si>
  <si>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</si>
  <si>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</si>
  <si>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</si>
  <si>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</si>
  <si>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</si>
  <si>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</si>
  <si>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</si>
  <si>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</si>
  <si>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</si>
  <si>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</si>
  <si>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</si>
  <si>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</si>
  <si>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</si>
  <si>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</si>
  <si>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</si>
  <si>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</si>
  <si>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</si>
  <si>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</si>
  <si>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</si>
  <si>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</si>
  <si>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</si>
  <si>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</si>
  <si>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</si>
  <si>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</si>
  <si>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</si>
  <si>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</si>
  <si>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</si>
  <si>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</si>
  <si>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</si>
  <si>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</si>
  <si>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</si>
  <si>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</si>
  <si>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</si>
  <si>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</si>
  <si>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</si>
  <si>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</si>
  <si>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</si>
  <si>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</si>
  <si>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</si>
  <si>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</si>
  <si>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</si>
  <si>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</si>
  <si>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</si>
  <si>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</si>
  <si>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</si>
  <si>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</si>
  <si>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</si>
  <si>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</si>
  <si>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</si>
  <si>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</si>
  <si>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</si>
  <si>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</si>
  <si>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</si>
  <si>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</si>
  <si>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</si>
  <si>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</si>
  <si>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</si>
  <si>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</si>
  <si>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</si>
  <si>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</si>
  <si>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</si>
  <si>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</si>
  <si>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</si>
  <si>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</si>
  <si>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</si>
  <si>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</si>
  <si>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</si>
  <si>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</si>
  <si>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</si>
  <si>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</si>
  <si>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</si>
  <si>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</si>
  <si>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</si>
  <si>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</si>
  <si>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</si>
  <si>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</si>
  <si>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</si>
  <si>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</si>
  <si>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</si>
  <si>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</si>
  <si>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</si>
  <si>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</si>
  <si>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</si>
  <si>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</si>
  <si>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</si>
  <si>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</si>
  <si>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</si>
  <si>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</si>
  <si>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</si>
  <si>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</si>
  <si>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</si>
  <si>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</si>
  <si>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</si>
  <si>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</si>
  <si>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</si>
  <si>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</si>
  <si>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</si>
  <si>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</si>
  <si>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</si>
  <si>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</si>
  <si>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</si>
  <si>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</si>
  <si>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</si>
  <si>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</si>
  <si>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</si>
  <si>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</si>
  <si>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</si>
  <si>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</si>
  <si>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</si>
  <si>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</si>
  <si>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</si>
  <si>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</si>
  <si>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</si>
  <si>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</si>
  <si>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</si>
  <si>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</si>
  <si>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</si>
  <si>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</si>
  <si>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</si>
  <si>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</si>
  <si>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</si>
  <si>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</si>
  <si>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</si>
  <si>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</si>
  <si>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</si>
  <si>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</si>
  <si>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</si>
  <si>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</si>
  <si>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</si>
  <si>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</si>
  <si>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</si>
  <si>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</si>
  <si>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</si>
  <si>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</si>
  <si>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</si>
  <si>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</si>
  <si>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</si>
  <si>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</si>
  <si>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</si>
  <si>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</si>
  <si>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</si>
  <si>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</si>
  <si>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</si>
  <si>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</si>
  <si>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</si>
  <si>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</si>
  <si>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</si>
  <si>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</si>
  <si>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</si>
  <si>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</si>
  <si>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</si>
  <si>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</si>
  <si>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</si>
  <si>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</si>
  <si>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</si>
  <si>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</si>
  <si>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</si>
  <si>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</si>
  <si>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</si>
  <si>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</si>
  <si>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</si>
  <si>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</si>
  <si>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</si>
  <si>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</si>
  <si>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</si>
  <si>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</si>
  <si>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</si>
  <si>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</si>
  <si>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</si>
  <si>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</si>
  <si>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</si>
  <si>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</si>
  <si>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</si>
  <si>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</si>
  <si>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</si>
  <si>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</si>
  <si>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</si>
  <si>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</si>
  <si>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</si>
  <si>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</si>
  <si>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</si>
  <si>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</si>
  <si>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</si>
  <si>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</si>
  <si>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</si>
  <si>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</si>
  <si>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</si>
  <si>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</si>
  <si>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</si>
  <si>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</si>
  <si>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</si>
  <si>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</si>
  <si>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</si>
  <si>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</si>
  <si>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</si>
  <si>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</si>
  <si>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</si>
  <si>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</si>
  <si>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</si>
  <si>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</si>
  <si>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</si>
  <si>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</si>
  <si>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</si>
  <si>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</si>
  <si>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</si>
  <si>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</si>
  <si>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</si>
  <si>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</si>
  <si>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</si>
  <si>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</si>
  <si>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</si>
  <si>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</si>
  <si>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</si>
  <si>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</si>
  <si>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</si>
  <si>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</si>
  <si>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</si>
  <si>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</si>
  <si>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</si>
  <si>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</si>
  <si>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</si>
  <si>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</si>
  <si>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</si>
  <si>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</si>
  <si>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</si>
  <si>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</si>
  <si>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</si>
  <si>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</si>
  <si>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</si>
  <si>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</si>
  <si>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</si>
  <si>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</si>
  <si>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</si>
  <si>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</si>
  <si>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</si>
  <si>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</si>
  <si>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</si>
  <si>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</si>
  <si>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</si>
  <si>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</si>
  <si>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</si>
  <si>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</si>
  <si>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</si>
  <si>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</si>
  <si>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</si>
  <si>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</si>
  <si>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</si>
  <si>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</si>
  <si>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</si>
  <si>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</si>
  <si>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</si>
  <si>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</si>
  <si>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</si>
  <si>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</si>
  <si>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</si>
  <si>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</si>
  <si>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</si>
  <si>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</si>
  <si>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</si>
  <si>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</si>
  <si>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</si>
  <si>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</si>
  <si>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</si>
  <si>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</si>
  <si>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</si>
  <si>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</si>
  <si>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</si>
  <si>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</si>
  <si>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</si>
  <si>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</si>
  <si>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</si>
  <si>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</si>
  <si>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</si>
  <si>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</si>
  <si>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</si>
  <si>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</si>
  <si>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</si>
  <si>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</si>
  <si>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</si>
  <si>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</si>
  <si>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</si>
  <si>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</si>
  <si>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</si>
  <si>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</si>
  <si>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</si>
  <si>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</si>
  <si>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</si>
  <si>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</si>
  <si>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</si>
  <si>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</si>
  <si>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</si>
  <si>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</si>
  <si>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</si>
  <si>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</si>
  <si>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</si>
  <si>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</si>
  <si>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</si>
  <si>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</si>
  <si>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</si>
  <si>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</si>
  <si>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</si>
  <si>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</si>
  <si>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</si>
  <si>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</si>
  <si>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</si>
  <si>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</si>
  <si>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</si>
  <si>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</si>
  <si>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</si>
  <si>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</si>
  <si>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</si>
  <si>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</si>
  <si>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</si>
  <si>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</si>
  <si>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</si>
  <si>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</si>
  <si>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</si>
  <si>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</si>
  <si>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</si>
  <si>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</si>
  <si>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</si>
  <si>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</si>
  <si>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</si>
  <si>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</si>
  <si>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</si>
  <si>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</si>
  <si>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</si>
  <si>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</si>
  <si>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</si>
  <si>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</si>
  <si>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</si>
  <si>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</si>
  <si>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</si>
  <si>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</si>
  <si>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</si>
  <si>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</si>
  <si>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</si>
  <si>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</si>
  <si>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</si>
  <si>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</si>
  <si>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</si>
  <si>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</si>
  <si>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</si>
  <si>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</si>
  <si>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</si>
  <si>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</si>
  <si>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</si>
  <si>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</si>
  <si>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</si>
  <si>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</si>
  <si>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</si>
  <si>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</si>
  <si>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</si>
  <si>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</si>
  <si>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</si>
  <si>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</si>
  <si>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</si>
  <si>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</si>
  <si>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</si>
  <si>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</si>
  <si>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</si>
  <si>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</si>
  <si>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</si>
  <si>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</si>
  <si>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</si>
  <si>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</si>
  <si>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</si>
  <si>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</si>
  <si>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</si>
  <si>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</si>
  <si>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</si>
  <si>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</si>
  <si>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</si>
  <si>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</si>
  <si>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</si>
  <si>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</si>
  <si>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</si>
  <si>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</si>
  <si>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</si>
  <si>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</si>
  <si>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</si>
  <si>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</si>
  <si>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</si>
  <si>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</si>
  <si>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</si>
  <si>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</si>
  <si>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</si>
  <si>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</si>
  <si>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</si>
  <si>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</si>
  <si>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</si>
  <si>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</si>
  <si>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</si>
  <si>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</si>
  <si>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</si>
  <si>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</si>
  <si>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</si>
  <si>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</si>
  <si>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</si>
  <si>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</si>
  <si>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</si>
  <si>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</si>
  <si>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</si>
  <si>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</si>
  <si>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</si>
  <si>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</si>
  <si>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</si>
  <si>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</si>
  <si>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</si>
  <si>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</si>
  <si>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</si>
  <si>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</si>
  <si>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</si>
  <si>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</si>
  <si>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</si>
  <si>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</si>
  <si>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</si>
  <si>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</si>
  <si>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</si>
  <si>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</si>
  <si>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</si>
  <si>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</si>
  <si>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</si>
  <si>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</si>
  <si>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</si>
  <si>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</si>
  <si>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</si>
  <si>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</si>
  <si>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</si>
  <si>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</si>
  <si>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</si>
  <si>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</si>
  <si>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</si>
  <si>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</si>
  <si>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</si>
  <si>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</si>
  <si>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</si>
  <si>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</si>
  <si>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</si>
  <si>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</si>
  <si>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</si>
  <si>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</si>
  <si>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</si>
  <si>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</si>
  <si>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</si>
  <si>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</si>
  <si>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</si>
  <si>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</si>
  <si>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</si>
  <si>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</si>
  <si>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</si>
  <si>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</si>
  <si>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</si>
  <si>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</si>
  <si>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</si>
  <si>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</si>
  <si>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</si>
  <si>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</si>
  <si>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</si>
  <si>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</si>
  <si>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</si>
  <si>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</si>
  <si>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</si>
  <si>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</si>
  <si>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</si>
  <si>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</si>
  <si>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</si>
  <si>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</si>
  <si>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</si>
  <si>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</si>
  <si>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</si>
  <si>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</si>
  <si>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</si>
  <si>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</si>
  <si>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</si>
  <si>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</si>
  <si>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</si>
  <si>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</si>
  <si>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</si>
  <si>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</si>
  <si>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</si>
  <si>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</si>
  <si>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</si>
  <si>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</si>
  <si>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</si>
  <si>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</si>
  <si>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</si>
  <si>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</si>
  <si>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</si>
  <si>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</si>
  <si>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</si>
  <si>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</si>
  <si>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</si>
  <si>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</si>
  <si>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</si>
  <si>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</si>
  <si>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</si>
  <si>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</si>
  <si>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</si>
  <si>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</si>
  <si>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</si>
  <si>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</si>
  <si>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</si>
  <si>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</si>
  <si>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</si>
  <si>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</si>
  <si>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</si>
  <si>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</si>
  <si>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</si>
  <si>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</si>
  <si>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</si>
  <si>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</si>
  <si>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</si>
  <si>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</si>
  <si>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</si>
  <si>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</si>
  <si>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</si>
  <si>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</si>
  <si>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</si>
  <si>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</si>
  <si>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</si>
  <si>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</si>
  <si>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</si>
  <si>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</si>
  <si>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</si>
  <si>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</si>
  <si>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</si>
  <si>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</si>
  <si>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</si>
  <si>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</si>
  <si>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</si>
  <si>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</si>
  <si>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</si>
  <si>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</si>
  <si>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</si>
  <si>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</si>
  <si>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</si>
  <si>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</si>
  <si>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</si>
  <si>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</si>
  <si>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</si>
  <si>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</si>
  <si>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</si>
  <si>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</si>
  <si>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</si>
  <si>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</si>
  <si>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</si>
  <si>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</si>
  <si>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</si>
  <si>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</si>
  <si>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</si>
  <si>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</si>
  <si>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</si>
  <si>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</si>
  <si>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</si>
  <si>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</si>
  <si>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</si>
  <si>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</si>
  <si>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</si>
  <si>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</si>
  <si>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</si>
  <si>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</si>
  <si>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</si>
  <si>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</si>
  <si>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</si>
  <si>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</si>
  <si>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</si>
  <si>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</si>
  <si>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</si>
  <si>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</si>
  <si>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</si>
  <si>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</si>
  <si>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</si>
  <si>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</si>
  <si>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</si>
  <si>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</si>
  <si>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</si>
  <si>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</si>
  <si>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</si>
  <si>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</si>
  <si>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</si>
  <si>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</si>
  <si>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</si>
  <si>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</si>
  <si>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</si>
  <si>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</si>
  <si>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</si>
  <si>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</si>
  <si>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</si>
  <si>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</si>
  <si>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</si>
  <si>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</si>
  <si>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</si>
  <si>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</si>
  <si>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</si>
  <si>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</si>
  <si>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</si>
  <si>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</si>
  <si>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</si>
  <si>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</si>
  <si>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</si>
  <si>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</si>
  <si>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</si>
  <si>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</si>
  <si>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</si>
  <si>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</si>
  <si>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</si>
  <si>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</si>
  <si>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</si>
  <si>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</si>
  <si>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</si>
  <si>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</si>
  <si>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</si>
  <si>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</si>
  <si>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</si>
  <si>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</si>
  <si>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</si>
  <si>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</si>
  <si>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</si>
  <si>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</si>
  <si>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</si>
  <si>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</si>
  <si>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</si>
  <si>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</si>
  <si>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</si>
  <si>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</si>
  <si>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</si>
  <si>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</si>
  <si>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</si>
  <si>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</si>
  <si>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</si>
  <si>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</si>
  <si>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</si>
  <si>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</si>
  <si>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</si>
  <si>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</si>
  <si>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</si>
  <si>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</si>
  <si>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</si>
  <si>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</si>
  <si>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</si>
  <si>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</si>
  <si>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</si>
  <si>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</si>
  <si>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</si>
  <si>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</si>
  <si>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</si>
  <si>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</si>
  <si>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</si>
  <si>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</si>
  <si>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</si>
  <si>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</si>
  <si>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</si>
  <si>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</si>
  <si>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</si>
  <si>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</si>
  <si>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</si>
  <si>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</si>
  <si>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</si>
  <si>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</si>
  <si>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</si>
  <si>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</si>
  <si>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</si>
  <si>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</si>
  <si>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</si>
  <si>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</si>
  <si>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</si>
  <si>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</si>
  <si>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</si>
  <si>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</si>
  <si>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</si>
  <si>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</si>
  <si>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</si>
  <si>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</si>
  <si>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</si>
  <si>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</si>
  <si>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</si>
  <si>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</si>
  <si>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</si>
  <si>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</si>
  <si>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</si>
  <si>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</si>
  <si>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</si>
  <si>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</si>
  <si>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</si>
  <si>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</si>
  <si>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</si>
  <si>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</si>
  <si>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</si>
  <si>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</si>
  <si>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</si>
  <si>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</si>
  <si>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</si>
  <si>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</si>
  <si>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</si>
  <si>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</si>
  <si>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</si>
  <si>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</si>
  <si>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</si>
  <si>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</si>
  <si>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</si>
  <si>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</si>
  <si>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</si>
  <si>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</si>
  <si>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</si>
  <si>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</si>
  <si>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</si>
  <si>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</si>
  <si>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</si>
  <si>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</si>
  <si>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</si>
  <si>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</si>
  <si>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</si>
  <si>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</si>
  <si>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</si>
  <si>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</si>
  <si>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</si>
  <si>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</si>
  <si>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</si>
  <si>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</si>
  <si>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</si>
  <si>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</si>
  <si>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</si>
  <si>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</si>
  <si>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</si>
  <si>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</si>
  <si>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</si>
  <si>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</si>
  <si>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</si>
  <si>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</si>
  <si>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</si>
  <si>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</si>
  <si>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</si>
  <si>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</si>
  <si>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</si>
  <si>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</si>
  <si>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</si>
  <si>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</si>
  <si>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</si>
  <si>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</si>
  <si>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</si>
  <si>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</si>
  <si>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</si>
  <si>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</si>
  <si>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</si>
  <si>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</si>
  <si>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</si>
  <si>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</si>
  <si>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</si>
  <si>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</si>
  <si>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</si>
  <si>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</si>
  <si>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</si>
  <si>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</si>
  <si>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</si>
  <si>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</si>
  <si>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</si>
  <si>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</si>
  <si>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</si>
  <si>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</si>
  <si>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</si>
  <si>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</si>
  <si>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</si>
  <si>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</si>
  <si>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</si>
  <si>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</si>
  <si>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</si>
  <si>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</si>
  <si>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</si>
  <si>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</si>
  <si>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</si>
  <si>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</si>
  <si>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</si>
  <si>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</si>
  <si>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</si>
  <si>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</si>
  <si>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</si>
  <si>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</si>
  <si>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</si>
  <si>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</si>
  <si>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</si>
  <si>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</si>
  <si>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</si>
  <si>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</si>
  <si>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</si>
  <si>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</si>
  <si>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</si>
  <si>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</si>
  <si>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</si>
  <si>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</si>
  <si>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</si>
  <si>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</si>
  <si>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</si>
  <si>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</si>
  <si>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</si>
  <si>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</si>
  <si>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</si>
  <si>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</si>
  <si>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</si>
  <si>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</si>
  <si>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</si>
  <si>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</si>
  <si>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</si>
  <si>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</si>
  <si>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</si>
  <si>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</si>
  <si>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</si>
  <si>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</si>
  <si>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</si>
  <si>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</si>
  <si>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</si>
  <si>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</si>
  <si>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</si>
  <si>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</si>
  <si>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</si>
  <si>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</si>
  <si>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</si>
  <si>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</si>
  <si>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</si>
  <si>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</si>
  <si>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</si>
  <si>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</si>
  <si>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</si>
  <si>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</si>
  <si>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</si>
  <si>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</si>
  <si>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</si>
  <si>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</si>
  <si>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</si>
  <si>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</si>
  <si>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</si>
  <si>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</si>
  <si>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</si>
  <si>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</si>
  <si>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</si>
  <si>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</si>
  <si>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</si>
  <si>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</si>
  <si>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</si>
  <si>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</si>
  <si>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</si>
  <si>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</si>
  <si>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</si>
  <si>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</si>
  <si>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</si>
  <si>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</si>
  <si>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</si>
  <si>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</si>
  <si>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</si>
  <si>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</si>
  <si>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</si>
  <si>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</si>
  <si>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</si>
  <si>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</si>
  <si>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</si>
  <si>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</si>
  <si>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</si>
  <si>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</si>
  <si>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</si>
  <si>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</si>
  <si>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</si>
  <si>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</si>
  <si>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</si>
  <si>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</si>
  <si>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</si>
  <si>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</si>
  <si>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</si>
  <si>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</si>
  <si>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</si>
  <si>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</si>
  <si>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</si>
  <si>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</si>
  <si>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</si>
  <si>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</si>
  <si>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</si>
  <si>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</si>
  <si>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</si>
  <si>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</si>
  <si>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</si>
  <si>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</si>
  <si>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</si>
  <si>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</si>
  <si>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</si>
  <si>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</si>
  <si>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</si>
  <si>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</si>
  <si>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</si>
  <si>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</si>
  <si>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</si>
  <si>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</si>
  <si>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</si>
  <si>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</si>
  <si>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</si>
  <si>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</si>
  <si>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</si>
  <si>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</si>
  <si>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</si>
  <si>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</si>
  <si>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</si>
  <si>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</si>
  <si>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</si>
  <si>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</si>
  <si>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</si>
  <si>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</si>
  <si>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</si>
  <si>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</si>
  <si>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</si>
  <si>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</si>
  <si>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</si>
  <si>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</si>
  <si>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</si>
  <si>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</si>
  <si>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</si>
  <si>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</si>
  <si>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</si>
  <si>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</si>
  <si>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</si>
  <si>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</si>
  <si>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</si>
  <si>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</si>
  <si>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</si>
  <si>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</si>
  <si>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</si>
  <si>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</si>
  <si>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</si>
  <si>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</si>
  <si>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</si>
  <si>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</si>
  <si>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</si>
  <si>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</si>
  <si>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</si>
  <si>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</si>
  <si>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</si>
  <si>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</si>
  <si>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</si>
  <si>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</si>
  <si>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</si>
  <si>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</si>
  <si>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</si>
  <si>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</si>
  <si>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</si>
  <si>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</si>
  <si>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</si>
  <si>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</si>
  <si>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</si>
  <si>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</si>
  <si>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</si>
  <si>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</si>
  <si>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</si>
  <si>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</si>
  <si>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</si>
  <si>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</si>
  <si>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</si>
  <si>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</si>
  <si>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</si>
  <si>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</si>
  <si>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</si>
  <si>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</si>
  <si>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</si>
  <si>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</si>
  <si>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</si>
  <si>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</si>
  <si>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</si>
  <si>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</si>
  <si>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</si>
  <si>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</si>
  <si>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</si>
  <si>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</si>
  <si>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</si>
  <si>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</si>
  <si>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</si>
  <si>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</si>
  <si>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</si>
  <si>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</si>
  <si>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</si>
  <si>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</si>
  <si>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</si>
  <si>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</si>
  <si>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</si>
  <si>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</si>
  <si>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</si>
  <si>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</si>
  <si>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</si>
  <si>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</si>
  <si>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</si>
  <si>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</si>
  <si>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</si>
  <si>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</si>
  <si>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</si>
  <si>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</si>
  <si>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</si>
  <si>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</si>
  <si>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</si>
  <si>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</si>
  <si>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</si>
  <si>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</si>
  <si>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</si>
  <si>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</si>
  <si>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</si>
  <si>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</si>
  <si>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</si>
  <si>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</si>
  <si>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</si>
  <si>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</si>
  <si>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</si>
  <si>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</si>
  <si>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</si>
  <si>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</si>
  <si>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</si>
  <si>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</si>
  <si>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</si>
  <si>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</si>
  <si>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</si>
  <si>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</si>
  <si>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</si>
  <si>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</si>
  <si>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</si>
  <si>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</si>
  <si>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</si>
  <si>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</si>
  <si>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</si>
  <si>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</si>
  <si>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</si>
  <si>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</si>
  <si>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</si>
  <si>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</si>
  <si>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</si>
  <si>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</si>
  <si>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</si>
  <si>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</si>
  <si>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</si>
  <si>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</si>
  <si>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</si>
  <si>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</si>
  <si>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</si>
  <si>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</si>
  <si>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</si>
  <si>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</si>
  <si>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</si>
  <si>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</si>
  <si>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</si>
  <si>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</si>
  <si>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</si>
  <si>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</si>
  <si>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</si>
  <si>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</si>
  <si>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</si>
  <si>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</si>
  <si>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</si>
  <si>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</si>
  <si>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</si>
  <si>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</si>
  <si>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</si>
  <si>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</si>
  <si>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</si>
  <si>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</si>
  <si>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</si>
  <si>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</si>
  <si>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</si>
  <si>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</si>
  <si>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</si>
  <si>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</si>
  <si>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</si>
  <si>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</si>
  <si>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</si>
  <si>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</si>
  <si>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</si>
  <si>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</si>
  <si>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</si>
  <si>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</si>
  <si>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</si>
  <si>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</si>
  <si>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</si>
  <si>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</si>
  <si>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</si>
  <si>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</si>
  <si>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</si>
  <si>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</si>
  <si>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</si>
  <si>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</si>
  <si>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</si>
  <si>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</si>
  <si>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</si>
  <si>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</si>
  <si>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</si>
  <si>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</si>
  <si>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</si>
  <si>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</si>
  <si>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</si>
  <si>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</si>
  <si>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</si>
  <si>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</si>
  <si>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</si>
  <si>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</si>
  <si>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</si>
  <si>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</si>
  <si>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</si>
  <si>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</si>
  <si>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</si>
  <si>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</si>
  <si>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</si>
  <si>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</si>
  <si>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</si>
  <si>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</si>
  <si>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</si>
  <si>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</si>
  <si>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</si>
  <si>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</si>
  <si>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</si>
  <si>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</si>
  <si>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</si>
  <si>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</si>
  <si>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</si>
  <si>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</si>
  <si>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</si>
  <si>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</si>
  <si>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</si>
  <si>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</si>
  <si>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</si>
  <si>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</si>
  <si>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</si>
  <si>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</si>
  <si>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</si>
  <si>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</si>
  <si>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</si>
  <si>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</si>
  <si>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</si>
  <si>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</si>
  <si>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</si>
  <si>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</si>
  <si>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</si>
  <si>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</si>
  <si>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</si>
  <si>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</si>
  <si>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</si>
  <si>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</si>
  <si>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</si>
  <si>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</si>
  <si>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</si>
  <si>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</si>
  <si>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</si>
  <si>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</si>
  <si>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</si>
  <si>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</si>
  <si>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</si>
  <si>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</si>
  <si>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</si>
  <si>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</si>
  <si>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</si>
  <si>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</si>
  <si>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</si>
  <si>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</si>
  <si>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</si>
  <si>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</si>
  <si>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</si>
  <si>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</si>
  <si>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</si>
  <si>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</si>
  <si>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</si>
  <si>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</si>
  <si>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</si>
  <si>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</si>
  <si>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</si>
  <si>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</si>
  <si>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</si>
  <si>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</si>
  <si>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</si>
  <si>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</si>
  <si>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</si>
  <si>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</si>
  <si>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</si>
  <si>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</si>
  <si>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</si>
  <si>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</si>
  <si>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</si>
  <si>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</si>
  <si>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</si>
  <si>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</si>
  <si>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</si>
  <si>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</si>
  <si>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</si>
  <si>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</si>
  <si>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</si>
  <si>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</si>
  <si>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</si>
  <si>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</si>
  <si>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</si>
  <si>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</si>
  <si>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</si>
  <si>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</si>
  <si>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</si>
  <si>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</si>
  <si>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</si>
  <si>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</si>
  <si>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</si>
  <si>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</si>
  <si>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</si>
  <si>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</si>
  <si>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</si>
  <si>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</si>
  <si>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</si>
  <si>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</si>
  <si>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</si>
  <si>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</si>
  <si>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</si>
  <si>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</si>
  <si>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</si>
  <si>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</si>
  <si>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</si>
  <si>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</si>
  <si>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</si>
  <si>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</si>
  <si>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</si>
  <si>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</si>
  <si>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</si>
  <si>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</si>
  <si>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</si>
  <si>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</si>
  <si>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</si>
  <si>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</si>
  <si>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</si>
  <si>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</si>
  <si>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</si>
  <si>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</si>
  <si>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</si>
  <si>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</si>
  <si>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</si>
  <si>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</si>
  <si>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</si>
  <si>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</si>
  <si>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</si>
  <si>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</si>
  <si>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</si>
  <si>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</si>
  <si>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</si>
  <si>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</si>
  <si>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</si>
  <si>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</si>
  <si>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</si>
  <si>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</si>
  <si>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</si>
  <si>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</si>
  <si>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</si>
  <si>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</si>
  <si>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</si>
  <si>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</si>
  <si>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</si>
  <si>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</si>
  <si>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</si>
  <si>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</si>
  <si>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</si>
  <si>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</si>
  <si>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</si>
  <si>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</si>
  <si>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</si>
  <si>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</si>
  <si>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</si>
  <si>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</si>
  <si>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</si>
  <si>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</si>
  <si>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</si>
  <si>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</si>
  <si>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</si>
  <si>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</si>
  <si>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</si>
  <si>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</si>
  <si>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</si>
  <si>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</si>
  <si>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</si>
  <si>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</si>
  <si>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</si>
  <si>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</si>
  <si>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</si>
  <si>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</si>
  <si>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</si>
  <si>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</si>
  <si>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</si>
  <si>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</si>
  <si>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</si>
  <si>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</si>
  <si>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</si>
  <si>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</si>
  <si>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</si>
  <si>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</si>
  <si>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</si>
  <si>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</si>
  <si>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</si>
  <si>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</si>
  <si>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</si>
  <si>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</si>
  <si>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</si>
  <si>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</si>
  <si>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</si>
  <si>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</si>
  <si>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</si>
  <si>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</si>
  <si>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</si>
  <si>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</si>
  <si>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</si>
  <si>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</si>
  <si>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</si>
  <si>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</si>
  <si>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</si>
  <si>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</si>
  <si>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</si>
  <si>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</si>
  <si>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</si>
  <si>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</si>
  <si>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</si>
  <si>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</si>
  <si>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</si>
  <si>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</si>
  <si>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</si>
  <si>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</si>
  <si>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</si>
  <si>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</si>
  <si>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</si>
  <si>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</si>
  <si>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</si>
  <si>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</si>
  <si>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</si>
  <si>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</si>
  <si>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</si>
  <si>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</si>
  <si>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</si>
  <si>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</si>
  <si>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</si>
  <si>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</si>
  <si>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</si>
  <si>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</si>
  <si>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</si>
  <si>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</si>
  <si>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</si>
  <si>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</si>
  <si>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</si>
  <si>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</si>
  <si>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</si>
  <si>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</si>
  <si>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</si>
  <si>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</si>
  <si>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</si>
  <si>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</si>
  <si>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</si>
  <si>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</si>
  <si>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</si>
  <si>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</si>
  <si>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</si>
  <si>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</si>
  <si>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</si>
  <si>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</si>
  <si>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</si>
  <si>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</si>
  <si>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</si>
  <si>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</si>
  <si>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</si>
  <si>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</si>
  <si>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</si>
  <si>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</si>
  <si>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</si>
  <si>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</si>
  <si>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</si>
  <si>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</si>
  <si>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</si>
  <si>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</si>
  <si>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</si>
  <si>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</si>
  <si>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</si>
  <si>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</si>
  <si>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</si>
  <si>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</si>
  <si>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</si>
  <si>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</si>
  <si>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</si>
  <si>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</si>
  <si>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</si>
  <si>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</si>
  <si>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</si>
  <si>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</si>
  <si>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</si>
  <si>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</si>
  <si>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</si>
  <si>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</si>
  <si>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</si>
  <si>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</si>
  <si>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</si>
  <si>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</si>
  <si>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</si>
  <si>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</si>
  <si>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</si>
  <si>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</si>
  <si>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</si>
  <si>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</si>
  <si>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</si>
  <si>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</si>
  <si>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</si>
  <si>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</si>
  <si>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</si>
  <si>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</si>
  <si>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</si>
  <si>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</si>
  <si>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</si>
  <si>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</si>
  <si>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</si>
  <si>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</si>
  <si>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</si>
  <si>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</si>
  <si>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</si>
  <si>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</si>
  <si>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</si>
  <si>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</si>
  <si>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</si>
  <si>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</si>
  <si>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</si>
  <si>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</si>
  <si>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</si>
  <si>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</si>
  <si>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</si>
  <si>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</si>
  <si>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</si>
  <si>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</si>
  <si>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</si>
  <si>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</si>
  <si>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</si>
  <si>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</si>
  <si>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</si>
  <si>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</si>
  <si>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</si>
  <si>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</si>
  <si>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</si>
  <si>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</si>
  <si>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</si>
  <si>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</si>
  <si>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</si>
  <si>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</si>
  <si>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</si>
  <si>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</si>
  <si>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</si>
  <si>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</si>
  <si>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</si>
  <si>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</si>
  <si>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</si>
  <si>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</si>
  <si>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</si>
  <si>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</si>
  <si>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</si>
  <si>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</si>
  <si>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</si>
  <si>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</si>
  <si>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</si>
  <si>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</si>
  <si>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</si>
  <si>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</si>
  <si>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</si>
  <si>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</si>
  <si>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</si>
  <si>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</si>
  <si>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</si>
  <si>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</si>
  <si>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</si>
  <si>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</si>
  <si>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</si>
  <si>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</si>
  <si>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</si>
  <si>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</si>
  <si>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</si>
  <si>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</si>
  <si>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</si>
  <si>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</si>
  <si>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</si>
  <si>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</si>
  <si>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</si>
  <si>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</si>
  <si>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</si>
  <si>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</si>
  <si>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</si>
  <si>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</si>
  <si>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</si>
  <si>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</si>
  <si>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</si>
  <si>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</si>
  <si>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</si>
  <si>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</si>
  <si>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</si>
  <si>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</si>
  <si>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</si>
  <si>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</si>
  <si>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</si>
  <si>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</si>
  <si>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</si>
  <si>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</si>
  <si>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</si>
  <si>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</si>
  <si>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</si>
  <si>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</si>
  <si>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</si>
  <si>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</si>
  <si>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</si>
  <si>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</si>
  <si>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</si>
  <si>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</si>
  <si>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</si>
  <si>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</si>
  <si>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</si>
  <si>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</si>
  <si>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</si>
  <si>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</si>
  <si>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</si>
  <si>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</si>
  <si>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</si>
  <si>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</si>
  <si>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</si>
  <si>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</si>
  <si>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</si>
  <si>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</si>
  <si>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</si>
  <si>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</si>
  <si>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</si>
  <si>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</si>
  <si>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</si>
  <si>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</si>
  <si>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</si>
  <si>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</si>
  <si>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</si>
  <si>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</si>
  <si>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</si>
  <si>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</si>
  <si>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</si>
  <si>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</si>
  <si>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</si>
  <si>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</si>
  <si>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</si>
  <si>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</si>
  <si>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</si>
  <si>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</si>
  <si>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</si>
  <si>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</si>
  <si>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</si>
  <si>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</si>
  <si>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</si>
  <si>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</si>
  <si>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</si>
  <si>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</si>
  <si>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</si>
  <si>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</si>
  <si>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</si>
  <si>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</si>
  <si>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</si>
  <si>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</si>
  <si>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</si>
  <si>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</si>
  <si>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</si>
  <si>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</si>
  <si>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</si>
  <si>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</si>
  <si>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</si>
  <si>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</si>
  <si>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</si>
  <si>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</si>
  <si>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</si>
  <si>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</si>
  <si>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</si>
  <si>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</si>
  <si>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</si>
  <si>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</si>
  <si>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</si>
  <si>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</si>
  <si>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</si>
  <si>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</si>
  <si>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</si>
  <si>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</si>
  <si>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</si>
  <si>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</si>
  <si>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</si>
  <si>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</si>
  <si>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</si>
  <si>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</si>
  <si>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</si>
  <si>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</si>
  <si>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</si>
  <si>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</si>
  <si>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</si>
  <si>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</si>
  <si>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</si>
  <si>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</si>
  <si>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</si>
  <si>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</si>
  <si>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</si>
  <si>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</si>
  <si>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</si>
  <si>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</si>
  <si>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</si>
  <si>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</si>
  <si>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</si>
  <si>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</si>
  <si>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</si>
  <si>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</si>
  <si>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</si>
  <si>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</si>
  <si>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</si>
  <si>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</si>
  <si>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</si>
  <si>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</si>
  <si>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</si>
  <si>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</si>
  <si>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</si>
  <si>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</si>
  <si>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</si>
  <si>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</si>
  <si>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</si>
  <si>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</si>
  <si>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</si>
  <si>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</si>
  <si>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</si>
  <si>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</si>
  <si>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</si>
  <si>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</si>
  <si>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</si>
  <si>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</si>
  <si>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</si>
  <si>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</si>
  <si>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</si>
  <si>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</si>
  <si>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</si>
  <si>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</si>
  <si>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</si>
  <si>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</si>
  <si>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</si>
  <si>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</si>
  <si>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</si>
  <si>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</si>
  <si>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</si>
  <si>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</si>
  <si>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</si>
  <si>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</si>
  <si>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</si>
  <si>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</si>
  <si>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</si>
  <si>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</si>
  <si>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</si>
  <si>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</si>
  <si>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</si>
  <si>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</si>
  <si>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</si>
  <si>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</si>
  <si>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</si>
  <si>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</si>
  <si>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</si>
  <si>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</si>
  <si>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</si>
  <si>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</si>
  <si>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</si>
  <si>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</si>
  <si>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</si>
  <si>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</si>
  <si>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</si>
  <si>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</si>
  <si>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</si>
  <si>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</si>
  <si>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</si>
  <si>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</si>
  <si>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</si>
  <si>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</si>
  <si>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</si>
  <si>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</si>
  <si>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</si>
  <si>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</si>
  <si>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</si>
  <si>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</si>
  <si>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</si>
  <si>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</si>
  <si>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</si>
  <si>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</si>
  <si>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</si>
  <si>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</si>
  <si>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</si>
  <si>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</si>
  <si>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</si>
  <si>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</si>
  <si>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</si>
  <si>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</si>
  <si>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</si>
  <si>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</si>
  <si>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</si>
  <si>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</si>
  <si>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</si>
  <si>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</si>
  <si>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</si>
  <si>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</si>
  <si>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</si>
  <si>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</si>
  <si>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</si>
  <si>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</si>
  <si>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</si>
  <si>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</si>
  <si>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</si>
  <si>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</si>
  <si>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</si>
  <si>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</si>
  <si>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</si>
  <si>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</si>
  <si>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</si>
  <si>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</si>
  <si>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</si>
  <si>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</si>
  <si>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</si>
  <si>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</si>
  <si>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</si>
  <si>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</si>
  <si>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</si>
  <si>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</si>
  <si>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</si>
  <si>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</si>
  <si>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</si>
  <si>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</si>
  <si>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</si>
  <si>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</si>
  <si>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</si>
  <si>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</si>
  <si>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</si>
  <si>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</si>
  <si>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</si>
  <si>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</si>
  <si>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</si>
  <si>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</si>
  <si>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</si>
  <si>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</si>
  <si>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</si>
  <si>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</si>
  <si>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</si>
  <si>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</si>
  <si>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</si>
  <si>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</si>
  <si>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</si>
  <si>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</si>
  <si>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</si>
  <si>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</si>
  <si>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</si>
  <si>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</si>
  <si>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</si>
  <si>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</si>
  <si>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</si>
  <si>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</si>
  <si>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</si>
  <si>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</si>
  <si>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</si>
  <si>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</si>
  <si>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</si>
  <si>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</si>
  <si>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</si>
  <si>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</si>
  <si>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</si>
  <si>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</si>
  <si>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</si>
  <si>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</si>
  <si>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</si>
  <si>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</si>
  <si>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</si>
  <si>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</si>
  <si>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</si>
  <si>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</si>
  <si>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</si>
  <si>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</si>
  <si>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</si>
  <si>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</si>
  <si>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</si>
  <si>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</si>
  <si>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</si>
  <si>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</si>
  <si>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</si>
  <si>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</si>
  <si>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</si>
  <si>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</si>
  <si>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</si>
  <si>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</si>
  <si>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</si>
  <si>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</si>
  <si>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</si>
  <si>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</si>
  <si>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</si>
  <si>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</si>
  <si>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</si>
  <si>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</si>
  <si>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</si>
  <si>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</si>
  <si>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</si>
  <si>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</si>
  <si>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</si>
  <si>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</si>
  <si>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</si>
  <si>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</si>
  <si>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</si>
  <si>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</si>
  <si>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</si>
  <si>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</si>
  <si>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</si>
  <si>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</si>
  <si>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</si>
  <si>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</si>
  <si>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</si>
  <si>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</si>
  <si>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</si>
  <si>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</si>
  <si>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</si>
  <si>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</si>
  <si>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</si>
  <si>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</si>
  <si>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</si>
  <si>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</si>
  <si>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</si>
  <si>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</si>
  <si>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</si>
  <si>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</si>
  <si>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</si>
  <si>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</si>
  <si>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</si>
  <si>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</si>
  <si>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</si>
  <si>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</si>
  <si>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</si>
  <si>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</si>
  <si>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</si>
  <si>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</si>
  <si>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</si>
  <si>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</si>
  <si>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</si>
  <si>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</si>
  <si>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</si>
  <si>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</si>
  <si>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</si>
  <si>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</si>
  <si>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</si>
  <si>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</si>
  <si>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</si>
  <si>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</si>
  <si>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</si>
  <si>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</si>
  <si>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</si>
  <si>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</si>
  <si>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</si>
  <si>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</si>
  <si>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</si>
  <si>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</si>
  <si>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</si>
  <si>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</si>
  <si>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</si>
  <si>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</si>
  <si>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</si>
  <si>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</si>
  <si>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</si>
  <si>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</si>
  <si>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</si>
  <si>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</si>
  <si>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</si>
  <si>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</si>
  <si>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</si>
  <si>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</si>
  <si>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</si>
  <si>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</si>
  <si>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</si>
  <si>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</si>
  <si>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</si>
  <si>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</si>
  <si>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</si>
  <si>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</si>
  <si>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</si>
  <si>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</si>
  <si>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</si>
  <si>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</si>
  <si>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</si>
  <si>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</si>
  <si>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</si>
  <si>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</si>
  <si>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</si>
  <si>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</si>
  <si>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</si>
  <si>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</si>
  <si>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</si>
  <si>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</si>
  <si>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</si>
  <si>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</si>
  <si>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</si>
  <si>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</si>
  <si>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</si>
  <si>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</si>
  <si>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</si>
  <si>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</si>
  <si>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</si>
  <si>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</si>
  <si>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</si>
  <si>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</si>
  <si>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</si>
  <si>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</si>
  <si>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</si>
  <si>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</si>
  <si>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</si>
  <si>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</si>
  <si>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</si>
  <si>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</si>
  <si>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</si>
  <si>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</si>
  <si>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</si>
  <si>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</si>
  <si>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</si>
  <si>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</si>
  <si>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</si>
  <si>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</si>
  <si>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</si>
  <si>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</si>
  <si>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</si>
  <si>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</si>
  <si>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</si>
  <si>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</si>
  <si>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</si>
  <si>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</si>
  <si>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</si>
  <si>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</si>
  <si>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</si>
  <si>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</si>
  <si>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</si>
  <si>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</si>
  <si>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</si>
  <si>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</si>
  <si>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</si>
  <si>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</si>
  <si>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</si>
  <si>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</si>
  <si>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</si>
  <si>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</si>
  <si>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</si>
  <si>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</si>
  <si>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</si>
  <si>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</si>
  <si>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</si>
  <si>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</si>
  <si>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</si>
  <si>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</si>
  <si>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</si>
  <si>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</si>
  <si>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</si>
  <si>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</si>
  <si>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</si>
  <si>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</si>
  <si>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</si>
  <si>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</si>
  <si>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</si>
  <si>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</si>
  <si>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</si>
  <si>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</si>
  <si>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</si>
  <si>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</si>
  <si>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</si>
  <si>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</si>
  <si>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</si>
  <si>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</si>
  <si>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</si>
  <si>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</si>
  <si>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</si>
  <si>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</si>
  <si>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</si>
  <si>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</si>
  <si>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</si>
  <si>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</si>
  <si>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</si>
  <si>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</si>
  <si>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</si>
  <si>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</si>
  <si>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</si>
  <si>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</si>
  <si>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</si>
  <si>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</si>
  <si>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</si>
  <si>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</si>
  <si>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</si>
  <si>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</si>
  <si>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</si>
  <si>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</si>
  <si>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</si>
  <si>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</si>
  <si>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</si>
  <si>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</si>
  <si>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</si>
  <si>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</si>
  <si>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</si>
  <si>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</si>
  <si>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</si>
  <si>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</si>
  <si>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</si>
  <si>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</si>
  <si>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</si>
  <si>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</si>
  <si>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</si>
  <si>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</si>
  <si>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</si>
  <si>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</si>
  <si>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</si>
  <si>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</si>
  <si>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</si>
  <si>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</si>
  <si>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</si>
  <si>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</si>
  <si>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</si>
  <si>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</si>
  <si>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</si>
  <si>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</si>
  <si>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</si>
  <si>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</si>
  <si>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</si>
  <si>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</si>
  <si>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</si>
  <si>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</si>
  <si>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</si>
  <si>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</si>
  <si>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</si>
  <si>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</si>
  <si>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</si>
  <si>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</si>
  <si>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</si>
  <si>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</si>
  <si>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</si>
  <si>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</si>
  <si>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</si>
  <si>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</si>
  <si>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</si>
  <si>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</si>
  <si>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</si>
  <si>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</si>
  <si>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</si>
  <si>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</si>
  <si>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</si>
  <si>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</si>
  <si>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</si>
  <si>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</si>
  <si>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</si>
  <si>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</si>
  <si>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</si>
  <si>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</si>
  <si>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</si>
  <si>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</si>
  <si>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</si>
  <si>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</si>
  <si>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</si>
  <si>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</si>
  <si>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</si>
  <si>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</si>
  <si>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</si>
  <si>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</si>
  <si>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</si>
  <si>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</si>
  <si>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</si>
  <si>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</si>
  <si>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</si>
  <si>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</si>
  <si>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</si>
  <si>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</si>
  <si>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</si>
  <si>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</si>
  <si>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</si>
  <si>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</si>
  <si>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</si>
  <si>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</si>
  <si>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</si>
  <si>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</si>
  <si>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</si>
  <si>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</si>
  <si>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</si>
  <si>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</si>
  <si>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</si>
  <si>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</si>
  <si>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</si>
  <si>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</si>
  <si>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</si>
  <si>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</si>
  <si>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</si>
  <si>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</si>
  <si>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</si>
  <si>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</si>
  <si>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</si>
  <si>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</si>
  <si>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</si>
  <si>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</si>
  <si>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</si>
  <si>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</si>
  <si>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</si>
  <si>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</si>
  <si>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</si>
  <si>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</si>
  <si>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</si>
  <si>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</si>
  <si>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</si>
  <si>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</si>
  <si>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</si>
  <si>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</si>
  <si>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</si>
  <si>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</si>
  <si>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</si>
  <si>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</si>
  <si>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</si>
  <si>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</si>
  <si>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</si>
  <si>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</si>
  <si>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</si>
  <si>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</si>
  <si>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</si>
  <si>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</si>
  <si>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</si>
  <si>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</si>
  <si>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</si>
  <si>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</si>
  <si>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</si>
  <si>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</si>
  <si>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</si>
  <si>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</si>
  <si>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</si>
  <si>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</si>
  <si>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</si>
  <si>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</si>
  <si>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</si>
  <si>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</si>
  <si>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</si>
  <si>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</si>
  <si>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</si>
  <si>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</si>
  <si>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</si>
  <si>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</si>
  <si>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</si>
  <si>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</si>
  <si>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</si>
  <si>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</si>
  <si>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</si>
  <si>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</si>
  <si>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</si>
  <si>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</si>
  <si>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</si>
  <si>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</si>
  <si>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</si>
  <si>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</si>
  <si>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</si>
  <si>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</si>
  <si>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</si>
  <si>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</si>
  <si>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</si>
  <si>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</si>
  <si>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</si>
  <si>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</si>
  <si>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</si>
  <si>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</si>
  <si>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</si>
  <si>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</si>
  <si>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</si>
  <si>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</si>
  <si>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</si>
  <si>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</si>
  <si>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</si>
  <si>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</si>
  <si>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</si>
  <si>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</si>
  <si>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</si>
  <si>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</si>
  <si>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</si>
  <si>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</si>
  <si>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</si>
  <si>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</si>
  <si>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</si>
  <si>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</si>
  <si>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</si>
  <si>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</si>
  <si>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</si>
  <si>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</si>
  <si>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</si>
  <si>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</si>
  <si>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</si>
  <si>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</si>
  <si>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</si>
  <si>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</si>
  <si>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</si>
  <si>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</si>
  <si>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</si>
  <si>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</si>
  <si>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</si>
  <si>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</si>
  <si>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</si>
  <si>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</si>
  <si>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</si>
  <si>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</si>
  <si>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</si>
  <si>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</si>
  <si>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</si>
  <si>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</si>
  <si>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</si>
  <si>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</si>
  <si>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</si>
  <si>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</si>
  <si>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</si>
  <si>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</si>
  <si>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</si>
  <si>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</si>
  <si>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</si>
  <si>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</si>
  <si>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</si>
  <si>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</si>
  <si>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</si>
  <si>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</si>
  <si>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</si>
  <si>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</si>
  <si>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</si>
  <si>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</si>
  <si>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</si>
  <si>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</si>
  <si>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</si>
  <si>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</si>
  <si>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</si>
  <si>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</si>
  <si>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</si>
  <si>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</si>
  <si>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</si>
  <si>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</si>
  <si>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</si>
  <si>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</si>
  <si>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</si>
  <si>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</si>
  <si>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</si>
  <si>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</si>
  <si>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</si>
  <si>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</si>
  <si>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</si>
  <si>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</si>
  <si>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</si>
  <si>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</si>
  <si>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</si>
  <si>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</si>
  <si>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</si>
  <si>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</si>
  <si>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</si>
  <si>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</si>
  <si>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</si>
  <si>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</si>
  <si>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</si>
  <si>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</si>
  <si>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</si>
  <si>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</si>
  <si>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</si>
  <si>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</si>
  <si>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</si>
  <si>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</si>
  <si>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</si>
  <si>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</si>
  <si>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</si>
  <si>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</si>
  <si>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</si>
  <si>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</si>
  <si>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</si>
  <si>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</si>
  <si>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</si>
  <si>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</si>
  <si>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</si>
  <si>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</si>
  <si>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</si>
  <si>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</si>
  <si>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</si>
  <si>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</si>
  <si>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</si>
  <si>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</si>
  <si>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</si>
  <si>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</si>
  <si>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</si>
  <si>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</si>
  <si>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</si>
  <si>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</si>
  <si>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</si>
  <si>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</si>
  <si>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</si>
  <si>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</si>
  <si>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</si>
  <si>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</si>
  <si>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</si>
  <si>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</si>
  <si>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</si>
  <si>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</si>
  <si>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</si>
  <si>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</si>
  <si>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</si>
  <si>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</si>
  <si>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</si>
  <si>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</si>
  <si>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</si>
  <si>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</si>
  <si>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</si>
  <si>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</si>
  <si>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</si>
  <si>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</si>
  <si>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</si>
  <si>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</si>
  <si>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</si>
  <si>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</si>
  <si>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</si>
  <si>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</si>
  <si>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</si>
  <si>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</si>
  <si>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</si>
  <si>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</si>
  <si>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</si>
  <si>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</si>
  <si>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</si>
  <si>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</si>
  <si>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</si>
  <si>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</si>
  <si>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</si>
  <si>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</si>
  <si>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</si>
  <si>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</si>
  <si>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</si>
  <si>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</si>
  <si>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</si>
  <si>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</si>
  <si>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</si>
  <si>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</si>
  <si>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</si>
  <si>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</si>
  <si>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</si>
  <si>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</si>
  <si>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</si>
  <si>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</si>
  <si>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</si>
  <si>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</si>
  <si>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</si>
  <si>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</si>
  <si>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</si>
  <si>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</si>
  <si>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</si>
  <si>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</si>
  <si>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</si>
  <si>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</si>
  <si>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</si>
  <si>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</si>
  <si>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</si>
  <si>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</si>
  <si>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</si>
  <si>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</si>
  <si>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</si>
  <si>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</si>
  <si>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</si>
  <si>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</si>
  <si>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</si>
  <si>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</si>
  <si>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</si>
  <si>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</si>
  <si>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</si>
  <si>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</si>
  <si>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</si>
  <si>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</si>
  <si>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</si>
  <si>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</si>
  <si>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</si>
  <si>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</si>
  <si>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</si>
  <si>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</si>
  <si>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</si>
  <si>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</si>
  <si>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</si>
  <si>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</si>
  <si>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</si>
  <si>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</si>
  <si>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</si>
  <si>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</si>
  <si>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</si>
  <si>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</si>
  <si>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</si>
  <si>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</si>
  <si>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</si>
  <si>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</si>
  <si>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</si>
  <si>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</si>
  <si>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</si>
  <si>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</si>
  <si>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</si>
  <si>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</si>
  <si>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</si>
  <si>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</si>
  <si>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</si>
  <si>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</si>
  <si>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</si>
  <si>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</si>
  <si>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</si>
  <si>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</si>
  <si>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</si>
  <si>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</si>
  <si>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</si>
  <si>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</si>
  <si>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</si>
  <si>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</si>
  <si>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</si>
  <si>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</si>
  <si>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</si>
  <si>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</si>
  <si>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</si>
  <si>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</si>
  <si>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</si>
  <si>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</si>
  <si>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</si>
  <si>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</si>
  <si>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</si>
  <si>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</si>
  <si>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</si>
  <si>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</si>
  <si>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</si>
  <si>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</si>
  <si>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</si>
  <si>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</si>
  <si>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</si>
  <si>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</si>
  <si>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</si>
  <si>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</si>
  <si>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</si>
  <si>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</si>
  <si>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</si>
  <si>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</si>
  <si>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</si>
  <si>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</si>
  <si>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</si>
  <si>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</si>
  <si>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</si>
  <si>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</si>
  <si>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</si>
  <si>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</si>
  <si>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</si>
  <si>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</si>
  <si>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</si>
  <si>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</si>
  <si>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</si>
  <si>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</si>
  <si>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</si>
  <si>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</si>
  <si>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</si>
  <si>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</si>
  <si>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</si>
  <si>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</si>
  <si>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</si>
  <si>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</si>
  <si>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</si>
  <si>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</si>
  <si>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</si>
  <si>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</si>
  <si>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</si>
  <si>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</si>
  <si>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</si>
  <si>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</si>
  <si>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</si>
  <si>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</si>
  <si>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</si>
  <si>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</si>
  <si>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</si>
  <si>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</si>
  <si>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</si>
  <si>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</si>
  <si>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</si>
  <si>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</si>
  <si>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</si>
  <si>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</si>
  <si>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</si>
  <si>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</si>
  <si>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</si>
  <si>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</si>
  <si>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</si>
  <si>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</si>
  <si>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</si>
  <si>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</si>
  <si>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</si>
  <si>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</si>
  <si>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</si>
  <si>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</si>
  <si>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</si>
  <si>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</si>
  <si>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</si>
  <si>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</si>
  <si>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</si>
  <si>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</si>
  <si>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</si>
  <si>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</si>
  <si>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</si>
  <si>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</si>
  <si>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</si>
  <si>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</si>
  <si>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</si>
  <si>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</si>
  <si>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</si>
  <si>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</si>
  <si>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</si>
  <si>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</si>
  <si>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</si>
  <si>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</si>
  <si>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</si>
  <si>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</si>
  <si>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</si>
  <si>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</si>
  <si>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</si>
  <si>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</si>
  <si>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</si>
  <si>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</si>
  <si>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</si>
  <si>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</si>
  <si>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</si>
  <si>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</si>
  <si>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</si>
  <si>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</si>
  <si>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</si>
  <si>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</si>
  <si>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</si>
  <si>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</si>
  <si>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</si>
  <si>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</si>
  <si>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</si>
  <si>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</si>
  <si>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</si>
  <si>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</si>
  <si>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</si>
  <si>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</si>
  <si>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</si>
  <si>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</si>
  <si>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</si>
  <si>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</si>
  <si>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</si>
  <si>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</si>
  <si>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</si>
  <si>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</si>
  <si>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</si>
  <si>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</si>
  <si>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</si>
  <si>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</si>
  <si>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</si>
  <si>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</si>
  <si>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</si>
  <si>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</si>
  <si>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</si>
  <si>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</si>
  <si>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</si>
  <si>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</si>
  <si>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</si>
  <si>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</si>
  <si>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</si>
  <si>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</si>
  <si>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</si>
  <si>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</si>
  <si>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</si>
  <si>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</si>
  <si>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</si>
  <si>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</si>
  <si>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</si>
  <si>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</si>
  <si>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</si>
  <si>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</si>
  <si>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</si>
  <si>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</si>
  <si>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</si>
  <si>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</si>
  <si>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</si>
  <si>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</si>
  <si>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</si>
  <si>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</si>
  <si>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</si>
  <si>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</si>
  <si>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</si>
  <si>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</si>
  <si>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</si>
  <si>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</si>
  <si>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</si>
  <si>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</si>
  <si>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</si>
  <si>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</si>
  <si>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</si>
  <si>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</si>
  <si>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</si>
  <si>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</si>
  <si>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</si>
  <si>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</si>
  <si>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</si>
  <si>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</si>
  <si>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</si>
  <si>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</si>
  <si>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</si>
  <si>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</si>
  <si>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</si>
  <si>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</si>
  <si>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</si>
  <si>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</si>
  <si>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</si>
  <si>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</si>
  <si>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</si>
  <si>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</si>
  <si>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</si>
  <si>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</si>
  <si>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</si>
  <si>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</si>
  <si>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</si>
  <si>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</si>
  <si>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</si>
  <si>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</si>
  <si>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</si>
  <si>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</si>
  <si>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</si>
  <si>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</si>
  <si>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</si>
  <si>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</si>
  <si>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</si>
  <si>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</si>
  <si>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</si>
  <si>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</si>
  <si>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</si>
  <si>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</si>
  <si>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</si>
  <si>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</si>
  <si>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</si>
  <si>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</si>
  <si>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</si>
  <si>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</si>
  <si>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</si>
  <si>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</si>
  <si>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</si>
  <si>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</si>
  <si>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</si>
  <si>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</si>
  <si>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</si>
  <si>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</si>
  <si>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</si>
  <si>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</si>
  <si>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</si>
  <si>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</si>
  <si>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</si>
  <si>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</si>
  <si>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</si>
  <si>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</si>
  <si>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</si>
  <si>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</si>
  <si>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</si>
  <si>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</si>
  <si>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</si>
  <si>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</si>
  <si>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</si>
  <si>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</si>
  <si>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</si>
  <si>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</si>
  <si>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</si>
  <si>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</si>
  <si>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</si>
  <si>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</si>
  <si>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</si>
  <si>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</si>
  <si>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</si>
  <si>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</si>
  <si>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</si>
  <si>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</si>
  <si>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</si>
  <si>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</si>
  <si>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</si>
  <si>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</si>
  <si>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</si>
  <si>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</si>
  <si>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</si>
  <si>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</si>
  <si>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</si>
  <si>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</si>
  <si>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</si>
  <si>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</si>
  <si>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</si>
  <si>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</si>
  <si>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</si>
  <si>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</si>
  <si>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</si>
  <si>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</si>
  <si>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</si>
  <si>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</si>
  <si>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</si>
  <si>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</si>
  <si>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</si>
  <si>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</si>
  <si>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</si>
  <si>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</si>
  <si>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</si>
  <si>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</si>
  <si>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</si>
  <si>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</si>
  <si>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</si>
  <si>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</si>
  <si>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</si>
  <si>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</si>
  <si>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</si>
  <si>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</si>
  <si>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</si>
  <si>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</si>
  <si>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</si>
  <si>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</si>
  <si>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</si>
  <si>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</si>
  <si>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</si>
  <si>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</si>
  <si>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</si>
  <si>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</si>
  <si>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</si>
  <si>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</si>
  <si>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</si>
  <si>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</si>
  <si>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</si>
  <si>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</si>
  <si>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</si>
  <si>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</si>
  <si>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</si>
  <si>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</si>
  <si>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</si>
  <si>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</si>
  <si>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</si>
  <si>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</si>
  <si>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</si>
  <si>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</si>
  <si>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</si>
  <si>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</si>
  <si>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</si>
  <si>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</si>
  <si>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</si>
  <si>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</si>
  <si>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</si>
  <si>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</si>
  <si>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</si>
  <si>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</si>
  <si>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</si>
  <si>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</si>
  <si>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</si>
  <si>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</si>
  <si>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</si>
  <si>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</si>
  <si>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</si>
  <si>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</si>
  <si>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</si>
  <si>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</si>
  <si>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</si>
  <si>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</si>
  <si>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</si>
  <si>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</si>
  <si>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</si>
  <si>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</si>
  <si>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</si>
  <si>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</si>
  <si>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</si>
  <si>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</si>
  <si>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</si>
  <si>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</si>
  <si>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</si>
  <si>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</si>
  <si>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</si>
  <si>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</si>
  <si>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</si>
  <si>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</si>
  <si>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</si>
  <si>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</si>
  <si>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</si>
  <si>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</si>
  <si>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</si>
  <si>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</si>
  <si>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</si>
  <si>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</si>
  <si>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</si>
  <si>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</si>
  <si>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</si>
  <si>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</si>
  <si>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</si>
  <si>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</si>
  <si>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</si>
  <si>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</si>
  <si>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</si>
  <si>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</si>
  <si>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</si>
  <si>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</si>
  <si>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</si>
  <si>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</si>
  <si>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</si>
  <si>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</si>
  <si>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</si>
  <si>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</si>
  <si>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</si>
  <si>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</si>
  <si>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</si>
  <si>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</si>
  <si>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</si>
  <si>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</si>
  <si>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</si>
  <si>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</si>
  <si>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</si>
  <si>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</si>
  <si>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</si>
  <si>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</si>
  <si>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</si>
  <si>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</si>
  <si>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</si>
  <si>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</si>
  <si>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</si>
  <si>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</si>
  <si>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</si>
  <si>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</si>
  <si>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</si>
  <si>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</si>
  <si>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</si>
  <si>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</si>
  <si>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</si>
  <si>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</si>
  <si>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</si>
  <si>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</si>
  <si>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</si>
  <si>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</si>
  <si>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</si>
  <si>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</si>
  <si>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</si>
  <si>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</si>
  <si>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</si>
  <si>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</si>
  <si>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</si>
  <si>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</si>
  <si>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</si>
  <si>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</si>
  <si>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</si>
  <si>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</si>
  <si>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</si>
  <si>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</si>
  <si>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</si>
  <si>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</si>
  <si>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</si>
  <si>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</si>
  <si>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</si>
  <si>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</si>
  <si>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</si>
  <si>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</si>
  <si>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</si>
  <si>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</si>
  <si>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</si>
  <si>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</si>
  <si>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</si>
  <si>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</si>
  <si>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</si>
  <si>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</si>
  <si>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</si>
  <si>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</si>
  <si>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</si>
  <si>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</si>
  <si>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</si>
  <si>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</si>
  <si>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</si>
  <si>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</si>
  <si>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</si>
  <si>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</si>
  <si>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</si>
  <si>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</si>
  <si>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</si>
  <si>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</si>
  <si>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</si>
  <si>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</si>
  <si>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</si>
  <si>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</si>
  <si>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</si>
  <si>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</si>
  <si>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</si>
  <si>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</si>
  <si>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</si>
  <si>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</si>
  <si>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</si>
  <si>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</si>
  <si>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</si>
  <si>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</si>
  <si>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</si>
  <si>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</si>
  <si>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</si>
  <si>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</si>
  <si>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</si>
  <si>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</si>
  <si>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</si>
  <si>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</si>
  <si>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</si>
  <si>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</si>
  <si>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</si>
  <si>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</si>
  <si>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</si>
  <si>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</si>
  <si>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</si>
  <si>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</si>
  <si>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</si>
  <si>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</si>
  <si>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</si>
  <si>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</si>
  <si>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</si>
  <si>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</si>
  <si>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</si>
  <si>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</si>
  <si>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</si>
  <si>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</si>
  <si>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</si>
  <si>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</si>
  <si>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</si>
  <si>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</si>
  <si>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</si>
  <si>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</si>
  <si>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</si>
  <si>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</si>
  <si>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</si>
  <si>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</si>
  <si>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</si>
  <si>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</si>
  <si>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</si>
  <si>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</si>
  <si>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</si>
  <si>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</si>
  <si>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</si>
  <si>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</si>
  <si>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</si>
  <si>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</si>
  <si>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</si>
  <si>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</si>
  <si>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</si>
  <si>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</si>
  <si>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</si>
  <si>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</si>
  <si>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</si>
  <si>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</si>
  <si>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</si>
  <si>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</si>
  <si>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</si>
  <si>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</si>
  <si>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</si>
  <si>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</si>
  <si>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</si>
  <si>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</si>
  <si>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</si>
  <si>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</si>
  <si>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</si>
  <si>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</si>
  <si>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</si>
  <si>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</si>
  <si>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</si>
  <si>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</si>
  <si>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</si>
  <si>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</si>
  <si>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</si>
  <si>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</si>
  <si>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</si>
  <si>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</si>
  <si>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</si>
  <si>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</si>
  <si>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</si>
  <si>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</si>
  <si>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</si>
  <si>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</si>
  <si>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</si>
  <si>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</si>
  <si>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</si>
  <si>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</si>
  <si>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</si>
  <si>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</si>
  <si>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</si>
  <si>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</si>
  <si>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</si>
  <si>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</si>
  <si>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</si>
  <si>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</si>
  <si>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</si>
  <si>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</si>
  <si>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</si>
  <si>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</si>
  <si>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</si>
  <si>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</si>
  <si>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</si>
  <si>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</si>
  <si>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</si>
  <si>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</si>
  <si>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</si>
  <si>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</si>
  <si>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</si>
  <si>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</si>
  <si>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</si>
  <si>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</si>
  <si>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</si>
  <si>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</si>
  <si>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</si>
  <si>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</si>
  <si>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</si>
  <si>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</si>
  <si>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</si>
  <si>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</si>
  <si>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</si>
  <si>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</si>
  <si>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</si>
  <si>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</si>
  <si>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</si>
  <si>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</si>
  <si>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</si>
  <si>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</si>
  <si>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</si>
  <si>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</si>
  <si>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</si>
  <si>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</si>
  <si>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</si>
  <si>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</si>
  <si>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</si>
  <si>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</si>
  <si>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</si>
  <si>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</si>
  <si>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</si>
  <si>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</si>
  <si>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</si>
  <si>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</si>
  <si>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</si>
  <si>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</si>
  <si>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</si>
  <si>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</si>
  <si>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</si>
  <si>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</si>
  <si>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</si>
  <si>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</si>
  <si>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</si>
  <si>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</si>
  <si>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</si>
  <si>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</si>
  <si>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</si>
  <si>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</si>
  <si>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</si>
  <si>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</si>
  <si>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</si>
  <si>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</si>
  <si>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</si>
  <si>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</si>
  <si>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</si>
  <si>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</si>
  <si>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</si>
  <si>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</si>
  <si>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</si>
  <si>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</si>
  <si>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</si>
  <si>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</si>
  <si>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</si>
  <si>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</si>
  <si>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</si>
  <si>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</si>
  <si>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</si>
  <si>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</si>
  <si>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</si>
  <si>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</si>
  <si>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</si>
  <si>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</si>
  <si>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</si>
  <si>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</si>
  <si>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</si>
  <si>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</si>
  <si>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</si>
  <si>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</si>
  <si>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</si>
  <si>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</si>
  <si>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</si>
  <si>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</si>
  <si>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</si>
  <si>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</si>
  <si>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</si>
  <si>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</si>
  <si>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</si>
  <si>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</si>
  <si>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</si>
  <si>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</si>
  <si>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</si>
  <si>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</si>
  <si>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</si>
  <si>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</si>
  <si>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</si>
  <si>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</si>
  <si>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</si>
  <si>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</si>
  <si>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</si>
  <si>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</si>
  <si>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</si>
  <si>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</si>
  <si>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</si>
  <si>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</si>
  <si>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</si>
  <si>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</si>
  <si>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</si>
  <si>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</si>
  <si>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</si>
  <si>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</si>
  <si>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</si>
  <si>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</si>
  <si>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</si>
  <si>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</si>
  <si>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</si>
  <si>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</si>
  <si>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</si>
  <si>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</si>
  <si>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</si>
  <si>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</si>
  <si>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</si>
  <si>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</si>
  <si>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</si>
  <si>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</si>
  <si>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</si>
  <si>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</si>
  <si>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</si>
  <si>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</si>
  <si>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</si>
  <si>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</si>
  <si>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</si>
  <si>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</si>
  <si>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</si>
  <si>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</si>
  <si>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</si>
  <si>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</si>
  <si>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</si>
  <si>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</si>
  <si>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</si>
  <si>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</si>
  <si>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</si>
  <si>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</si>
  <si>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</si>
  <si>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</si>
  <si>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</si>
  <si>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</si>
  <si>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</si>
  <si>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</si>
  <si>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</si>
  <si>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</si>
  <si>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</si>
  <si>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</si>
  <si>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</si>
  <si>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</si>
  <si>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</si>
  <si>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</si>
  <si>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</si>
  <si>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</si>
  <si>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</si>
  <si>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</si>
  <si>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</si>
  <si>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</si>
  <si>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</si>
  <si>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</si>
  <si>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</si>
  <si>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</si>
  <si>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</si>
  <si>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</si>
  <si>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</si>
  <si>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</si>
  <si>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</si>
  <si>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</si>
  <si>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</si>
  <si>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</si>
  <si>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</si>
  <si>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</si>
  <si>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</si>
  <si>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</si>
  <si>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</si>
  <si>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</si>
  <si>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</si>
  <si>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</si>
  <si>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</si>
  <si>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</si>
  <si>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</si>
  <si>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</si>
  <si>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</si>
  <si>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</si>
  <si>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</si>
  <si>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</si>
  <si>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</si>
  <si>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</si>
  <si>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</si>
  <si>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</si>
  <si>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</si>
  <si>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</si>
  <si>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</si>
  <si>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</si>
  <si>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</si>
  <si>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</si>
  <si>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</si>
  <si>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</si>
  <si>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</si>
  <si>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</si>
  <si>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</si>
  <si>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</si>
  <si>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</si>
  <si>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</si>
  <si>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</si>
  <si>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</si>
  <si>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</si>
  <si>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</si>
  <si>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</si>
  <si>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</si>
  <si>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</si>
  <si>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</si>
  <si>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</si>
  <si>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</si>
  <si>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</si>
  <si>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</si>
  <si>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</si>
  <si>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</si>
  <si>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</si>
  <si>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</si>
  <si>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</si>
  <si>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</si>
  <si>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</si>
  <si>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</si>
  <si>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</si>
  <si>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</si>
  <si>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</si>
  <si>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</si>
  <si>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</si>
  <si>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</si>
  <si>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</si>
  <si>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</si>
  <si>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</si>
  <si>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</si>
  <si>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</si>
  <si>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</si>
  <si>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</si>
  <si>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</si>
  <si>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</si>
  <si>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</si>
  <si>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</si>
  <si>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</si>
  <si>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</si>
  <si>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</si>
  <si>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</si>
  <si>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</si>
  <si>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</si>
  <si>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</si>
  <si>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</si>
  <si>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</si>
  <si>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</si>
  <si>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</si>
  <si>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</si>
  <si>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</si>
  <si>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</si>
  <si>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</si>
  <si>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</si>
  <si>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</si>
  <si>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</si>
  <si>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</si>
  <si>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</si>
  <si>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</si>
  <si>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</si>
  <si>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</si>
  <si>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</si>
  <si>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</si>
  <si>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</si>
  <si>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</si>
  <si>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</si>
  <si>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</si>
  <si>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</si>
  <si>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</si>
  <si>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</si>
  <si>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</si>
  <si>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</si>
  <si>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</si>
  <si>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</si>
  <si>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</si>
  <si>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</si>
  <si>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</si>
  <si>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</si>
  <si>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</si>
  <si>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</si>
  <si>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</si>
  <si>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</si>
  <si>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</si>
  <si>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</si>
  <si>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</si>
  <si>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</si>
  <si>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</si>
  <si>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</si>
  <si>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</si>
  <si>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</si>
  <si>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</si>
  <si>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</si>
  <si>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</si>
  <si>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</si>
  <si>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</si>
  <si>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</si>
  <si>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</si>
  <si>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</si>
  <si>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</si>
  <si>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</si>
  <si>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</si>
  <si>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</si>
  <si>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</si>
  <si>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</si>
  <si>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</si>
  <si>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</si>
  <si>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</si>
  <si>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</si>
  <si>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</si>
  <si>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</si>
  <si>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</si>
  <si>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</si>
  <si>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</si>
  <si>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</si>
  <si>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</si>
  <si>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</si>
  <si>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</si>
  <si>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</si>
  <si>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</si>
  <si>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</si>
  <si>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</si>
  <si>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</si>
  <si>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</si>
  <si>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</si>
  <si>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</si>
  <si>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</si>
  <si>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</si>
  <si>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</si>
  <si>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</si>
  <si>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</si>
  <si>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</si>
  <si>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</si>
  <si>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</si>
  <si>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</si>
  <si>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</si>
  <si>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</si>
  <si>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</si>
  <si>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</si>
  <si>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</si>
  <si>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</si>
  <si>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</si>
  <si>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</si>
  <si>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</si>
  <si>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</si>
  <si>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</si>
  <si>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</si>
  <si>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</si>
  <si>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</si>
  <si>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</si>
  <si>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</si>
  <si>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</si>
  <si>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</si>
  <si>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</si>
  <si>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</si>
  <si>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</si>
  <si>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</si>
  <si>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</si>
  <si>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</si>
  <si>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</si>
  <si>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</si>
  <si>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</si>
  <si>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</si>
  <si>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</si>
  <si>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</si>
  <si>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</si>
  <si>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</si>
  <si>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</si>
  <si>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</si>
  <si>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</si>
  <si>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</si>
  <si>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</si>
  <si>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</si>
  <si>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</si>
  <si>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</si>
  <si>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</si>
  <si>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</si>
  <si>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</si>
  <si>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</si>
  <si>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</si>
  <si>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</si>
  <si>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</si>
  <si>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</si>
  <si>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</si>
  <si>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</si>
  <si>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</si>
  <si>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</si>
  <si>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</si>
  <si>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</si>
  <si>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</si>
  <si>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</si>
  <si>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</si>
  <si>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</si>
  <si>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</si>
  <si>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</si>
  <si>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</si>
  <si>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</si>
  <si>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</si>
  <si>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</si>
  <si>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</si>
  <si>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</si>
  <si>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</si>
  <si>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</si>
  <si>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</si>
  <si>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</si>
  <si>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</si>
  <si>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</si>
  <si>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</si>
  <si>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</si>
  <si>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</si>
  <si>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</si>
  <si>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</si>
  <si>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</si>
  <si>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</si>
  <si>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</si>
  <si>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</si>
  <si>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</si>
  <si>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</si>
  <si>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</si>
  <si>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</si>
  <si>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</si>
  <si>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</si>
  <si>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</si>
  <si>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</si>
  <si>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</si>
  <si>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</si>
  <si>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</si>
  <si>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</si>
  <si>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</si>
  <si>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</si>
  <si>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</si>
  <si>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</si>
  <si>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</si>
  <si>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</si>
  <si>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</si>
  <si>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</si>
  <si>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</si>
  <si>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</si>
  <si>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</si>
  <si>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</si>
  <si>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</si>
  <si>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</si>
  <si>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</si>
  <si>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</si>
  <si>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</si>
  <si>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</si>
  <si>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</si>
  <si>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</si>
  <si>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</si>
  <si>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</si>
  <si>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</si>
  <si>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</si>
  <si>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</si>
  <si>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</si>
  <si>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</si>
  <si>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</si>
  <si>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</si>
  <si>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</si>
  <si>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</si>
  <si>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</si>
  <si>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</si>
  <si>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</si>
  <si>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</si>
  <si>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</si>
  <si>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</si>
  <si>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</si>
  <si>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</si>
  <si>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</si>
  <si>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</si>
  <si>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</si>
  <si>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</si>
  <si>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</si>
  <si>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</si>
  <si>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</si>
  <si>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</si>
  <si>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</si>
  <si>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</si>
  <si>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</si>
  <si>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</si>
  <si>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</si>
  <si>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</si>
  <si>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</si>
  <si>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</si>
  <si>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</si>
  <si>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</si>
  <si>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</si>
  <si>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</si>
  <si>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</si>
  <si>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</si>
  <si>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</si>
  <si>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</si>
  <si>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</si>
  <si>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</si>
  <si>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</si>
  <si>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</si>
  <si>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</si>
  <si>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</si>
  <si>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</si>
  <si>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</si>
  <si>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</si>
  <si>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</si>
  <si>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</si>
  <si>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</si>
  <si>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</si>
  <si>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</si>
  <si>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</si>
  <si>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</si>
  <si>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</si>
  <si>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</si>
  <si>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</si>
  <si>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</si>
  <si>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</si>
  <si>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</si>
  <si>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</si>
  <si>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</si>
  <si>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</si>
  <si>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</si>
  <si>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</si>
  <si>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</si>
  <si>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</si>
  <si>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</si>
  <si>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</si>
  <si>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</si>
  <si>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</si>
  <si>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</si>
  <si>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</si>
  <si>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</si>
  <si>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</si>
  <si>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</si>
  <si>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</si>
  <si>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</si>
  <si>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</si>
  <si>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</si>
  <si>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</si>
  <si>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</si>
  <si>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</si>
  <si>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</si>
  <si>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</si>
  <si>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</si>
  <si>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</si>
  <si>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</si>
  <si>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</si>
  <si>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</si>
  <si>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</si>
  <si>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</si>
  <si>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</si>
  <si>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</si>
  <si>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</si>
  <si>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</si>
  <si>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</si>
  <si>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</si>
  <si>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</si>
  <si>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</si>
  <si>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</si>
  <si>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</si>
  <si>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</si>
  <si>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</si>
  <si>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</si>
  <si>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</si>
  <si>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</si>
  <si>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</si>
  <si>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</si>
  <si>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</si>
  <si>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</si>
  <si>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</si>
  <si>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</si>
  <si>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</si>
  <si>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</si>
  <si>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</si>
  <si>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</si>
  <si>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</si>
  <si>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</si>
  <si>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</si>
  <si>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</si>
  <si>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</si>
  <si>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</si>
  <si>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</si>
  <si>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</si>
  <si>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</si>
  <si>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</si>
  <si>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</si>
  <si>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</si>
  <si>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</si>
  <si>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</si>
  <si>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</si>
  <si>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</si>
  <si>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</si>
  <si>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</si>
  <si>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</si>
  <si>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</si>
  <si>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</si>
  <si>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</si>
  <si>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</si>
  <si>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</si>
  <si>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</si>
  <si>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</si>
  <si>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</si>
  <si>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</si>
  <si>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</si>
  <si>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</si>
  <si>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</si>
  <si>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</si>
  <si>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</si>
  <si>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</si>
  <si>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</si>
  <si>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</si>
  <si>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</si>
  <si>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</si>
  <si>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</si>
  <si>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</si>
  <si>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</si>
  <si>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</si>
  <si>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</si>
  <si>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</si>
  <si>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</si>
  <si>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</si>
  <si>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</si>
  <si>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</si>
  <si>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</si>
  <si>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</si>
  <si>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</si>
  <si>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</si>
  <si>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</si>
  <si>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</si>
  <si>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</si>
  <si>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</si>
  <si>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</si>
  <si>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</si>
  <si>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</si>
  <si>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</si>
  <si>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</si>
  <si>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</si>
  <si>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</si>
  <si>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</si>
  <si>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</si>
  <si>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</si>
  <si>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</si>
  <si>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</si>
  <si>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</si>
  <si>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</si>
  <si>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</si>
  <si>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</si>
  <si>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</si>
  <si>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</si>
  <si>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</si>
  <si>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</si>
  <si>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</si>
  <si>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</si>
  <si>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</si>
  <si>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</si>
  <si>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</si>
  <si>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</si>
  <si>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</si>
  <si>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</si>
  <si>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</si>
  <si>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</si>
  <si>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</si>
  <si>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</si>
  <si>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</si>
  <si>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</si>
  <si>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</si>
  <si>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</si>
  <si>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</si>
  <si>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</si>
  <si>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</si>
  <si>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</si>
  <si>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</si>
  <si>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</si>
  <si>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</si>
  <si>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</si>
  <si>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</si>
  <si>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</si>
  <si>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</si>
  <si>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</si>
  <si>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</si>
  <si>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</si>
  <si>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</si>
  <si>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</si>
  <si>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</si>
  <si>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</si>
  <si>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</si>
  <si>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</si>
  <si>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</si>
  <si>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</si>
  <si>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</si>
  <si>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</si>
  <si>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</si>
  <si>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</si>
  <si>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</si>
  <si>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</si>
  <si>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</si>
  <si>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</si>
  <si>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</si>
  <si>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</si>
  <si>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</si>
  <si>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</si>
  <si>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</si>
  <si>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</si>
  <si>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</si>
  <si>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</si>
  <si>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</si>
  <si>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</si>
  <si>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</si>
  <si>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</si>
  <si>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</si>
  <si>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</si>
  <si>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</si>
  <si>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</si>
  <si>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</si>
  <si>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</si>
  <si>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</si>
  <si>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</si>
  <si>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</si>
  <si>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</si>
  <si>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</si>
  <si>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</si>
  <si>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</si>
  <si>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</si>
  <si>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</si>
  <si>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</si>
  <si>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</si>
  <si>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</si>
  <si>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</si>
  <si>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</si>
  <si>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</si>
  <si>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</si>
  <si>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</si>
  <si>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</si>
  <si>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</si>
  <si>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</si>
  <si>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</si>
  <si>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</si>
  <si>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</si>
  <si>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</si>
  <si>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</si>
  <si>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</si>
  <si>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</si>
  <si>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</si>
  <si>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</si>
  <si>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</si>
  <si>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</si>
  <si>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</si>
  <si>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</si>
  <si>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</si>
  <si>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</si>
  <si>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</si>
  <si>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</si>
  <si>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</si>
  <si>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</si>
  <si>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</si>
  <si>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</si>
  <si>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</si>
  <si>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</si>
  <si>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</si>
  <si>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</si>
  <si>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</si>
  <si>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</si>
  <si>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</si>
  <si>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</si>
  <si>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</si>
  <si>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</si>
  <si>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</si>
  <si>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</si>
  <si>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</si>
  <si>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</si>
  <si>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</si>
  <si>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</si>
  <si>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</si>
  <si>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</si>
  <si>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</si>
  <si>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</si>
  <si>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</si>
  <si>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</si>
  <si>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</si>
  <si>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</si>
  <si>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</si>
  <si>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</si>
  <si>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</si>
  <si>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</si>
  <si>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</si>
  <si>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</si>
  <si>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</si>
  <si>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</si>
  <si>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</si>
  <si>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</si>
  <si>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</si>
  <si>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</si>
  <si>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</si>
  <si>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</si>
  <si>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</si>
  <si>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</si>
  <si>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</si>
  <si>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</si>
  <si>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</si>
  <si>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</si>
  <si>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</si>
  <si>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</si>
  <si>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</si>
  <si>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</si>
  <si>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</si>
  <si>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</si>
  <si>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</si>
  <si>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</si>
  <si>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</si>
  <si>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</si>
  <si>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</si>
  <si>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</si>
  <si>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</si>
  <si>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</si>
  <si>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</si>
  <si>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</si>
  <si>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</si>
  <si>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</si>
  <si>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</si>
  <si>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</si>
  <si>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</si>
  <si>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</si>
  <si>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</si>
  <si>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</si>
  <si>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</si>
  <si>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</si>
  <si>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</si>
  <si>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</si>
  <si>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</si>
  <si>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</si>
  <si>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</si>
  <si>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</si>
  <si>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</si>
  <si>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</si>
  <si>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</si>
  <si>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</si>
  <si>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</si>
  <si>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</si>
  <si>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</si>
  <si>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</si>
  <si>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</si>
  <si>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</si>
  <si>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</si>
  <si>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</si>
  <si>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</si>
  <si>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</si>
  <si>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</si>
  <si>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</si>
  <si>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</si>
  <si>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</si>
  <si>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</si>
  <si>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</si>
  <si>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</si>
  <si>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</si>
  <si>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</si>
  <si>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</si>
  <si>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</si>
  <si>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</si>
  <si>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</si>
  <si>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</si>
  <si>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</si>
  <si>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</si>
  <si>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</si>
  <si>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</si>
  <si>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</si>
  <si>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</si>
  <si>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</si>
  <si>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</si>
  <si>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</si>
  <si>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</si>
  <si>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</si>
  <si>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</si>
  <si>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</si>
  <si>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</si>
  <si>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</si>
  <si>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</si>
  <si>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</si>
  <si>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</si>
  <si>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</si>
  <si>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</si>
  <si>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</si>
  <si>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</si>
  <si>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</si>
  <si>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</si>
  <si>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</si>
  <si>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</si>
  <si>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</si>
  <si>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</si>
  <si>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</si>
  <si>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</si>
  <si>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</si>
  <si>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</si>
  <si>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</si>
  <si>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</si>
  <si>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</si>
  <si>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</si>
  <si>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</si>
  <si>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</si>
  <si>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</si>
  <si>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</si>
  <si>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</si>
  <si>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</si>
  <si>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</si>
  <si>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</si>
  <si>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</si>
  <si>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</si>
  <si>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</si>
  <si>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</si>
  <si>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</si>
  <si>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</si>
  <si>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</si>
  <si>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</si>
  <si>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</si>
  <si>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</si>
  <si>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</si>
  <si>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</si>
  <si>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</si>
  <si>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</si>
  <si>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</si>
  <si>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</si>
  <si>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</si>
  <si>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</si>
  <si>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</si>
  <si>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</si>
  <si>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</si>
  <si>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</si>
  <si>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</si>
  <si>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</si>
  <si>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</si>
  <si>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</si>
  <si>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</si>
  <si>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</si>
  <si>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</si>
  <si>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</si>
  <si>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</si>
  <si>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</si>
  <si>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</si>
  <si>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</si>
  <si>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</si>
  <si>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</si>
  <si>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</si>
  <si>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</si>
  <si>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</si>
  <si>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</si>
  <si>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</si>
  <si>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</si>
  <si>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</si>
  <si>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</si>
  <si>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</si>
  <si>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</si>
  <si>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</si>
  <si>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</si>
  <si>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</si>
  <si>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</si>
  <si>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</si>
  <si>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</si>
  <si>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</si>
  <si>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</si>
  <si>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</si>
  <si>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</si>
  <si>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</si>
  <si>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</si>
  <si>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</si>
  <si>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</si>
  <si>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</si>
  <si>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</si>
  <si>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</si>
  <si>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</si>
  <si>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</si>
  <si>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</si>
  <si>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</si>
  <si>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</si>
  <si>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</si>
  <si>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</si>
  <si>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</si>
  <si>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</si>
  <si>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</si>
  <si>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</si>
  <si>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</si>
  <si>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</si>
  <si>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</si>
  <si>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</si>
  <si>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</si>
  <si>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</si>
  <si>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</si>
  <si>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</si>
  <si>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</si>
  <si>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</si>
  <si>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</si>
  <si>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</si>
  <si>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</si>
  <si>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</si>
  <si>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</si>
  <si>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</si>
  <si>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</si>
  <si>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</si>
  <si>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</si>
  <si>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</si>
  <si>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</si>
  <si>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</si>
  <si>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</si>
  <si>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</si>
  <si>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</si>
  <si>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</si>
  <si>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</si>
  <si>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</si>
  <si>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</si>
  <si>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</si>
  <si>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</si>
  <si>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</si>
  <si>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</si>
  <si>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</si>
  <si>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</si>
  <si>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</si>
  <si>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</si>
  <si>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</si>
  <si>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</si>
  <si>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</si>
  <si>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</si>
  <si>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</si>
  <si>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</si>
  <si>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</si>
  <si>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</si>
  <si>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</si>
  <si>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</si>
  <si>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</si>
  <si>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</si>
  <si>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</si>
  <si>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</si>
  <si>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</si>
  <si>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</si>
  <si>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</si>
  <si>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</si>
  <si>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</si>
  <si>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</si>
  <si>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</si>
  <si>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</si>
  <si>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</si>
  <si>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</si>
  <si>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</si>
  <si>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</si>
  <si>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</si>
  <si>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</si>
  <si>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</si>
  <si>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</si>
  <si>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</si>
  <si>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</si>
  <si>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</si>
  <si>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</si>
  <si>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</si>
  <si>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</si>
  <si>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</si>
  <si>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</si>
  <si>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</si>
  <si>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</si>
  <si>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</si>
  <si>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</si>
  <si>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</si>
  <si>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</si>
  <si>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</si>
  <si>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</si>
  <si>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</si>
  <si>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</si>
  <si>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</si>
  <si>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</si>
  <si>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</si>
  <si>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</si>
  <si>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</si>
  <si>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</si>
  <si>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</si>
  <si>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</si>
  <si>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</si>
  <si>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</si>
  <si>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</si>
  <si>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</si>
  <si>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</si>
  <si>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</si>
  <si>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</si>
  <si>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</si>
  <si>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</si>
  <si>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</si>
  <si>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</si>
  <si>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</si>
  <si>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</si>
  <si>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</si>
  <si>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</si>
  <si>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</si>
  <si>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</si>
  <si>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</si>
  <si>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</si>
  <si>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</si>
  <si>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</si>
  <si>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</si>
  <si>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</si>
  <si>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</si>
  <si>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</si>
  <si>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</si>
  <si>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</si>
  <si>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</si>
  <si>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</si>
  <si>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</si>
  <si>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</si>
  <si>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</si>
  <si>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</si>
  <si>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</si>
  <si>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</si>
  <si>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</si>
  <si>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</si>
  <si>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</si>
  <si>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</si>
  <si>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</si>
  <si>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</si>
  <si>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</si>
  <si>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</si>
  <si>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</si>
  <si>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</si>
  <si>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</si>
  <si>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</si>
  <si>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</si>
  <si>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</si>
  <si>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</si>
  <si>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</si>
  <si>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</si>
  <si>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</si>
  <si>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</si>
  <si>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</si>
  <si>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</si>
  <si>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</si>
  <si>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</si>
  <si>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</si>
  <si>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</si>
  <si>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</si>
  <si>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</si>
  <si>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</si>
  <si>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</si>
  <si>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</si>
  <si>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</si>
  <si>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</si>
  <si>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</si>
  <si>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</si>
  <si>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</si>
  <si>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</si>
  <si>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</si>
  <si>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</si>
  <si>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</si>
  <si>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</si>
  <si>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</si>
  <si>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</si>
  <si>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</si>
  <si>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</si>
  <si>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</si>
  <si>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</si>
  <si>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</si>
  <si>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</si>
  <si>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</si>
  <si>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</si>
  <si>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</si>
  <si>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</si>
  <si>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</si>
  <si>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</si>
  <si>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</si>
  <si>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</si>
  <si>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</si>
  <si>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</si>
  <si>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</si>
  <si>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</si>
  <si>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</si>
  <si>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</si>
  <si>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</si>
  <si>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</si>
  <si>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</si>
  <si>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</si>
  <si>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</si>
  <si>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</si>
  <si>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</si>
  <si>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</si>
  <si>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</si>
  <si>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</si>
  <si>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</si>
  <si>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</si>
  <si>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</si>
  <si>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</si>
  <si>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</si>
  <si>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</si>
  <si>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</si>
  <si>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</si>
  <si>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</si>
  <si>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</si>
  <si>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</si>
  <si>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</si>
  <si>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</si>
  <si>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</si>
  <si>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</si>
  <si>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</si>
  <si>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</si>
  <si>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</si>
  <si>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</si>
  <si>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</si>
  <si>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</si>
  <si>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</si>
  <si>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</si>
  <si>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</si>
  <si>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</si>
  <si>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</si>
  <si>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</si>
  <si>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</si>
  <si>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</si>
  <si>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</si>
  <si>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</si>
  <si>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</si>
  <si>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</si>
  <si>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</si>
  <si>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</si>
  <si>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</si>
  <si>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</si>
  <si>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</si>
  <si>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</si>
  <si>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</si>
  <si>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</si>
  <si>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</si>
  <si>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</si>
  <si>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</si>
  <si>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</si>
  <si>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</si>
  <si>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</si>
  <si>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</si>
  <si>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</si>
  <si>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</si>
  <si>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</si>
  <si>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</si>
  <si>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</si>
  <si>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</si>
  <si>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</si>
  <si>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</si>
  <si>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</si>
  <si>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</si>
  <si>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</si>
  <si>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</si>
  <si>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</si>
  <si>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</si>
  <si>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</si>
  <si>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</si>
  <si>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</si>
  <si>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</si>
  <si>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</si>
  <si>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</si>
  <si>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</si>
  <si>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</si>
  <si>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</si>
  <si>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</si>
  <si>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</si>
  <si>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</si>
  <si>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</si>
  <si>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</si>
  <si>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</si>
  <si>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</si>
  <si>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</si>
  <si>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</si>
  <si>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</si>
  <si>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</si>
  <si>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</si>
  <si>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</si>
  <si>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</si>
  <si>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</si>
  <si>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</si>
  <si>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</si>
  <si>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</si>
  <si>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</si>
  <si>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</si>
  <si>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</si>
  <si>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</si>
  <si>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</si>
  <si>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</si>
  <si>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</si>
  <si>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</si>
  <si>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</si>
  <si>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</si>
  <si>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</si>
  <si>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</si>
  <si>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</si>
  <si>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</si>
  <si>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</si>
  <si>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</si>
  <si>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</si>
  <si>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</si>
  <si>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</si>
  <si>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</si>
  <si>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</si>
  <si>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</si>
  <si>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</si>
  <si>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</si>
  <si>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</si>
  <si>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</si>
  <si>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</si>
  <si>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</si>
  <si>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</si>
  <si>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</si>
  <si>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</si>
  <si>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</si>
  <si>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</si>
  <si>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</si>
  <si>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</si>
  <si>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</si>
  <si>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</si>
  <si>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</si>
  <si>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</si>
  <si>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</si>
  <si>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</si>
  <si>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</si>
  <si>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</si>
  <si>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</si>
  <si>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</si>
  <si>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</si>
  <si>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</si>
  <si>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</si>
  <si>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</si>
  <si>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</si>
  <si>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</si>
  <si>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</si>
  <si>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</si>
  <si>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</si>
  <si>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</si>
  <si>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</si>
  <si>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</si>
  <si>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</si>
  <si>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</si>
  <si>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</si>
  <si>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</si>
  <si>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</si>
  <si>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</si>
  <si>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</si>
  <si>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</si>
  <si>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</si>
  <si>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</si>
  <si>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</si>
  <si>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</si>
  <si>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</si>
  <si>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</si>
  <si>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</si>
  <si>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</si>
  <si>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</si>
  <si>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</si>
  <si>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</si>
  <si>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</si>
  <si>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</si>
  <si>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</si>
  <si>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</si>
  <si>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</si>
  <si>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</si>
  <si>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</si>
  <si>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</si>
  <si>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</si>
  <si>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</si>
  <si>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</si>
  <si>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</si>
  <si>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</si>
  <si>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</si>
  <si>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</si>
  <si>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</si>
  <si>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</si>
  <si>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</si>
  <si>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</si>
  <si>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</si>
  <si>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</si>
  <si>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</si>
  <si>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</si>
  <si>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</si>
  <si>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</si>
  <si>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</si>
  <si>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</si>
  <si>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</si>
  <si>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</si>
  <si>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</si>
  <si>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</si>
  <si>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</si>
  <si>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</si>
  <si>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</si>
  <si>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</si>
  <si>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</si>
  <si>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</si>
  <si>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</si>
  <si>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</si>
  <si>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</si>
  <si>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</si>
  <si>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</si>
  <si>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</si>
  <si>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</si>
  <si>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</si>
  <si>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</si>
  <si>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</si>
  <si>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</si>
  <si>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</si>
  <si>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</si>
  <si>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</si>
  <si>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</si>
  <si>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</si>
  <si>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</si>
  <si>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</si>
  <si>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</si>
  <si>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</si>
  <si>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</si>
  <si>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</si>
  <si>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</si>
  <si>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</si>
  <si>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</si>
  <si>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</si>
  <si>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</si>
  <si>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</si>
  <si>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</si>
  <si>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</si>
  <si>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</si>
  <si>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</si>
  <si>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</si>
  <si>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</si>
  <si>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</si>
  <si>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</si>
  <si>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</si>
  <si>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</si>
  <si>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</si>
  <si>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</si>
  <si>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</si>
  <si>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</si>
  <si>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</si>
  <si>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</si>
  <si>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</si>
  <si>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</si>
  <si>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</si>
  <si>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</si>
  <si>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</si>
  <si>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</si>
  <si>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</si>
  <si>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</si>
  <si>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</si>
  <si>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</si>
  <si>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</si>
  <si>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</si>
  <si>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</si>
  <si>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</si>
  <si>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</si>
  <si>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</si>
  <si>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</si>
  <si>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</si>
  <si>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</si>
  <si>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</si>
  <si>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</si>
  <si>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</si>
  <si>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</si>
  <si>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</si>
  <si>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</si>
  <si>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</si>
  <si>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</si>
  <si>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</si>
  <si>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</si>
  <si>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</si>
  <si>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</si>
  <si>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</si>
  <si>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</si>
  <si>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</si>
  <si>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</si>
  <si>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</si>
  <si>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</si>
  <si>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</si>
  <si>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</si>
  <si>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</si>
  <si>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</si>
  <si>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</si>
  <si>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</si>
  <si>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</si>
  <si>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</si>
  <si>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</si>
  <si>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</si>
  <si>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</si>
  <si>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</si>
  <si>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</si>
  <si>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</si>
  <si>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</si>
  <si>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</si>
  <si>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</si>
  <si>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</si>
  <si>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</si>
  <si>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</si>
  <si>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</si>
  <si>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</si>
  <si>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</si>
  <si>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</si>
  <si>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</si>
  <si>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</si>
  <si>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</si>
  <si>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</si>
  <si>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</si>
  <si>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</si>
  <si>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</si>
  <si>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</si>
  <si>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</si>
  <si>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</si>
  <si>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</si>
  <si>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</si>
  <si>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</si>
  <si>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</si>
  <si>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</si>
  <si>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</si>
  <si>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</si>
  <si>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</si>
  <si>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</si>
  <si>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</si>
  <si>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</si>
  <si>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</si>
  <si>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</si>
  <si>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</si>
  <si>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</si>
  <si>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</si>
  <si>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</si>
  <si>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</si>
  <si>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</si>
  <si>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</si>
  <si>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</si>
  <si>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</si>
  <si>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</si>
  <si>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</si>
  <si>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</si>
  <si>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</si>
  <si>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</si>
  <si>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</si>
  <si>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</si>
  <si>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</si>
  <si>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</si>
  <si>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</si>
  <si>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</si>
  <si>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</si>
  <si>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</si>
  <si>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</si>
  <si>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</si>
  <si>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</si>
  <si>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</si>
  <si>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</si>
  <si>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</si>
  <si>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</si>
  <si>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</si>
  <si>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</si>
  <si>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</si>
  <si>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</si>
  <si>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</si>
  <si>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</si>
  <si>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</si>
  <si>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</si>
  <si>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</si>
  <si>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</si>
  <si>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</si>
  <si>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</si>
  <si>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</si>
  <si>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</si>
  <si>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</si>
  <si>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</si>
  <si>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</si>
  <si>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</si>
  <si>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</si>
  <si>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</si>
  <si>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</si>
  <si>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</si>
  <si>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</si>
  <si>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</si>
  <si>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</si>
  <si>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</si>
  <si>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</si>
  <si>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</si>
  <si>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</si>
  <si>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</si>
  <si>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</si>
  <si>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</si>
  <si>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</si>
  <si>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</si>
  <si>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</si>
  <si>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</si>
  <si>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</si>
  <si>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</si>
  <si>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</si>
  <si>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</si>
  <si>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</si>
  <si>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</si>
  <si>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</si>
  <si>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</si>
  <si>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</si>
  <si>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</si>
  <si>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</si>
  <si>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</si>
  <si>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</si>
  <si>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</si>
  <si>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</si>
  <si>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</si>
  <si>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</si>
  <si>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</si>
  <si>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</si>
  <si>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</si>
  <si>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</si>
  <si>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</si>
  <si>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</si>
  <si>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</si>
  <si>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</si>
  <si>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</si>
  <si>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</si>
  <si>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</si>
  <si>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</si>
  <si>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</si>
  <si>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</si>
  <si>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</si>
  <si>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</si>
  <si>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</si>
  <si>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</si>
  <si>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</si>
  <si>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</si>
  <si>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</si>
  <si>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</si>
  <si>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</si>
  <si>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</si>
  <si>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</si>
  <si>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</si>
  <si>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</si>
  <si>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</si>
  <si>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</si>
  <si>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</si>
  <si>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</si>
  <si>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</si>
  <si>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</si>
  <si>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</si>
  <si>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</si>
  <si>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</si>
  <si>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</si>
  <si>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</si>
  <si>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</si>
  <si>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</si>
  <si>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</si>
  <si>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</si>
  <si>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</si>
  <si>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</si>
  <si>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</si>
  <si>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</si>
  <si>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</si>
  <si>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</si>
  <si>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</si>
  <si>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</si>
  <si>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</si>
  <si>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</si>
  <si>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</si>
  <si>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</si>
  <si>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</si>
  <si>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</si>
  <si>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</si>
  <si>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</si>
  <si>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</si>
  <si>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</si>
  <si>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</si>
  <si>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</si>
  <si>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</si>
  <si>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</si>
  <si>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</si>
  <si>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</si>
  <si>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</si>
  <si>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</si>
  <si>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</si>
  <si>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</si>
  <si>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</si>
  <si>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</si>
  <si>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</si>
  <si>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</si>
  <si>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</si>
  <si>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</si>
  <si>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</si>
  <si>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</si>
  <si>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</si>
  <si>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</si>
  <si>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</si>
  <si>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</si>
  <si>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</si>
  <si>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</si>
  <si>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</si>
  <si>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</si>
  <si>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</si>
  <si>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</si>
  <si>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</si>
  <si>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</si>
  <si>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</si>
  <si>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</si>
  <si>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</si>
  <si>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</si>
  <si>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</si>
  <si>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</si>
  <si>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</si>
  <si>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</si>
  <si>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</si>
  <si>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</si>
  <si>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</si>
  <si>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</si>
  <si>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</si>
  <si>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</si>
  <si>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</si>
  <si>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</si>
  <si>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</si>
  <si>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</si>
  <si>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</si>
  <si>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</si>
  <si>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</si>
  <si>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</si>
  <si>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</si>
  <si>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</si>
  <si>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</si>
  <si>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</si>
  <si>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</si>
  <si>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</si>
  <si>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</si>
  <si>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</si>
  <si>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</si>
  <si>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</si>
  <si>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</si>
  <si>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</si>
  <si>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</si>
  <si>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</si>
  <si>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</si>
  <si>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</si>
  <si>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</si>
  <si>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</si>
  <si>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</si>
  <si>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</si>
  <si>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</si>
  <si>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</si>
  <si>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</si>
  <si>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</si>
  <si>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</si>
  <si>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</si>
  <si>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</si>
  <si>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</si>
  <si>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</si>
  <si>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</si>
  <si>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</si>
  <si>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</si>
  <si>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</si>
  <si>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</si>
  <si>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</si>
  <si>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</si>
  <si>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</si>
  <si>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</si>
  <si>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</si>
  <si>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</si>
  <si>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</si>
  <si>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</si>
  <si>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</si>
  <si>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</si>
  <si>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</si>
  <si>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</si>
  <si>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</si>
  <si>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</si>
  <si>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</si>
  <si>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</si>
  <si>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</si>
  <si>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</si>
  <si>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</si>
  <si>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</si>
  <si>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</si>
  <si>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</si>
  <si>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</si>
  <si>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</si>
  <si>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</si>
  <si>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</si>
  <si>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</si>
  <si>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</si>
  <si>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</si>
  <si>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</si>
  <si>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</si>
  <si>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</si>
  <si>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</si>
  <si>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</si>
  <si>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</si>
  <si>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</si>
  <si>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</si>
  <si>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</si>
  <si>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</si>
  <si>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</si>
  <si>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</si>
  <si>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</si>
  <si>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</si>
  <si>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</si>
  <si>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</si>
  <si>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</si>
  <si>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</si>
  <si>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</si>
  <si>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</si>
  <si>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</si>
  <si>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</si>
  <si>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</si>
  <si>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</si>
  <si>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</si>
  <si>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</si>
  <si>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</si>
  <si>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</si>
  <si>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</si>
  <si>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</si>
  <si>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</si>
  <si>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</si>
  <si>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</si>
  <si>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</si>
  <si>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</si>
  <si>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</si>
  <si>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</si>
  <si>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</si>
  <si>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</si>
  <si>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</si>
  <si>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</si>
  <si>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</si>
  <si>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</si>
  <si>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</si>
  <si>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</si>
  <si>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</si>
  <si>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</si>
  <si>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</si>
  <si>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</si>
  <si>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</si>
  <si>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</si>
  <si>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</si>
  <si>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</si>
  <si>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</si>
  <si>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</si>
  <si>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</si>
  <si>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</si>
  <si>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</si>
  <si>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</si>
  <si>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</si>
  <si>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</si>
  <si>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</si>
  <si>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</si>
  <si>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</si>
  <si>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</si>
  <si>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</si>
  <si>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</si>
  <si>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</si>
  <si>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</si>
  <si>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</si>
  <si>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</si>
  <si>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</si>
  <si>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</si>
  <si>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</si>
  <si>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</si>
  <si>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</si>
  <si>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</si>
  <si>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</si>
  <si>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</si>
  <si>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</si>
  <si>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</si>
  <si>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</si>
  <si>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</si>
  <si>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</si>
  <si>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</si>
  <si>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</si>
  <si>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</si>
  <si>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</si>
  <si>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</si>
  <si>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</si>
  <si>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</si>
  <si>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</si>
  <si>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</si>
  <si>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</si>
  <si>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</si>
  <si>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</si>
  <si>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</si>
  <si>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</si>
  <si>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</si>
  <si>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</si>
  <si>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</si>
  <si>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</si>
  <si>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</si>
  <si>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</si>
  <si>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</si>
  <si>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</si>
  <si>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</si>
  <si>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</si>
  <si>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</si>
  <si>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</si>
  <si>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</si>
  <si>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</si>
  <si>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</si>
  <si>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</si>
  <si>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</si>
  <si>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</si>
  <si>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</si>
  <si>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</si>
  <si>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</si>
  <si>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</si>
  <si>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</si>
  <si>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</si>
  <si>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</si>
  <si>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</si>
  <si>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</si>
  <si>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</si>
  <si>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</si>
  <si>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</si>
  <si>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</si>
  <si>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</si>
  <si>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</si>
  <si>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</si>
  <si>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</si>
  <si>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</si>
  <si>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</si>
  <si>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</si>
  <si>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</si>
  <si>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</si>
  <si>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</si>
  <si>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</si>
  <si>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</si>
  <si>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</si>
  <si>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</si>
  <si>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</si>
  <si>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</si>
  <si>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</si>
  <si>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</si>
  <si>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</si>
  <si>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</si>
  <si>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</si>
  <si>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</si>
  <si>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</si>
  <si>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</si>
  <si>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</si>
  <si>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</si>
  <si>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</si>
  <si>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</si>
  <si>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</si>
  <si>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</si>
  <si>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</si>
  <si>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</si>
  <si>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</si>
  <si>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</si>
  <si>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</si>
  <si>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</si>
  <si>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</si>
  <si>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</si>
  <si>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</si>
  <si>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</si>
  <si>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</si>
  <si>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</si>
  <si>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</si>
  <si>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</si>
  <si>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</si>
  <si>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</si>
  <si>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</si>
  <si>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</si>
  <si>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</si>
  <si>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</si>
  <si>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</si>
  <si>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</si>
  <si>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</si>
  <si>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</si>
  <si>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</si>
  <si>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</si>
  <si>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</si>
  <si>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</si>
  <si>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</si>
  <si>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</si>
  <si>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</si>
  <si>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</si>
  <si>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</si>
  <si>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</si>
  <si>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</si>
  <si>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</si>
  <si>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</si>
  <si>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</si>
  <si>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</si>
  <si>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</si>
  <si>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</si>
  <si>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</si>
  <si>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</si>
  <si>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</si>
  <si>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</si>
  <si>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</si>
  <si>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</si>
  <si>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</si>
  <si>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</si>
  <si>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</si>
  <si>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</si>
  <si>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</si>
  <si>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</si>
  <si>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</si>
  <si>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</si>
  <si>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</si>
  <si>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</si>
  <si>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</si>
  <si>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</si>
  <si>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</si>
  <si>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</si>
  <si>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</si>
  <si>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</si>
  <si>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</si>
  <si>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</si>
  <si>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</si>
  <si>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</si>
  <si>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</si>
  <si>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</si>
  <si>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</si>
  <si>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</si>
  <si>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</si>
  <si>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</si>
  <si>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</si>
  <si>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</si>
  <si>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</si>
  <si>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</si>
  <si>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</si>
  <si>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</si>
  <si>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</si>
  <si>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</si>
  <si>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</si>
  <si>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</si>
  <si>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</si>
  <si>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</si>
  <si>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</si>
  <si>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</si>
  <si>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</si>
  <si>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</si>
  <si>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</si>
  <si>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</si>
  <si>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</si>
  <si>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</si>
  <si>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</si>
  <si>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</si>
  <si>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</si>
  <si>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</si>
  <si>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</si>
  <si>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</si>
  <si>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</si>
  <si>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</si>
  <si>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</si>
  <si>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</si>
  <si>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</si>
  <si>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</si>
  <si>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</si>
  <si>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</si>
  <si>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</si>
  <si>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</si>
  <si>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</si>
  <si>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</si>
  <si>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</si>
  <si>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</si>
  <si>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</si>
  <si>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</si>
  <si>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</si>
  <si>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</si>
  <si>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</si>
  <si>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</si>
  <si>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</si>
  <si>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</si>
  <si>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</si>
  <si>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</si>
  <si>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</si>
  <si>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</si>
  <si>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</si>
  <si>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</si>
  <si>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</si>
  <si>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</si>
  <si>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</si>
  <si>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</si>
  <si>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</si>
  <si>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</si>
  <si>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</si>
  <si>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</si>
  <si>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</si>
  <si>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</si>
  <si>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</si>
  <si>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</si>
  <si>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</si>
  <si>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</si>
  <si>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</si>
  <si>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</si>
  <si>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</si>
  <si>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</si>
  <si>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</si>
  <si>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</si>
  <si>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</si>
  <si>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</si>
  <si>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</si>
  <si>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</si>
  <si>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</si>
  <si>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</si>
  <si>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</si>
  <si>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</si>
  <si>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</si>
  <si>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</si>
  <si>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</si>
  <si>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</si>
  <si>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</si>
  <si>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</si>
  <si>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</si>
  <si>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</si>
  <si>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</si>
  <si>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</si>
  <si>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</si>
  <si>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</si>
  <si>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</si>
  <si>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</si>
  <si>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</si>
  <si>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</si>
  <si>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</si>
  <si>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</si>
  <si>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</si>
  <si>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</si>
  <si>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</si>
  <si>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</si>
  <si>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</si>
  <si>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</si>
  <si>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</si>
  <si>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</si>
  <si>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</si>
  <si>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</si>
  <si>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</si>
  <si>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</si>
  <si>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</si>
  <si>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</si>
  <si>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</si>
  <si>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</si>
  <si>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</si>
  <si>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</si>
  <si>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</si>
  <si>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</si>
  <si>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</si>
  <si>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</si>
  <si>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</si>
  <si>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</si>
  <si>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</si>
  <si>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</si>
  <si>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</si>
  <si>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</si>
  <si>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</si>
  <si>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</si>
  <si>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</si>
  <si>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</si>
  <si>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</si>
  <si>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</si>
  <si>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</si>
  <si>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</si>
  <si>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</si>
  <si>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</si>
  <si>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</si>
  <si>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</si>
  <si>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</si>
  <si>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</si>
  <si>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</si>
  <si>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</si>
  <si>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</si>
  <si>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</si>
  <si>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</si>
  <si>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</si>
  <si>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</si>
  <si>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</si>
  <si>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</si>
  <si>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</si>
  <si>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</si>
  <si>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</si>
  <si>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</si>
  <si>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</si>
  <si>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</si>
  <si>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</si>
  <si>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</si>
  <si>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</si>
  <si>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</si>
  <si>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</si>
  <si>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</si>
  <si>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</si>
  <si>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</si>
  <si>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</si>
  <si>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</si>
  <si>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</si>
  <si>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</si>
  <si>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</si>
  <si>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</si>
  <si>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</si>
  <si>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</si>
  <si>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</si>
  <si>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</si>
  <si>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</si>
  <si>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</si>
  <si>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</si>
  <si>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</si>
  <si>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</si>
  <si>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</si>
  <si>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</si>
  <si>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</si>
  <si>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</si>
  <si>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</si>
  <si>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</si>
  <si>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</si>
  <si>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</si>
  <si>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</si>
  <si>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</si>
  <si>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</si>
  <si>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</si>
  <si>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</si>
  <si>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</si>
  <si>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</si>
  <si>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</si>
  <si>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</si>
  <si>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</si>
  <si>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</si>
  <si>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</si>
  <si>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</si>
  <si>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</si>
  <si>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</si>
  <si>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</si>
  <si>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</si>
  <si>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</si>
  <si>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</si>
  <si>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</si>
  <si>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</si>
  <si>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</si>
  <si>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</si>
  <si>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</si>
  <si>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</si>
  <si>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</si>
  <si>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</si>
  <si>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</si>
  <si>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</si>
  <si>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</si>
  <si>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</si>
  <si>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</si>
  <si>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</si>
  <si>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</si>
  <si>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</si>
  <si>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</si>
  <si>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</si>
  <si>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</si>
  <si>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</si>
  <si>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</si>
  <si>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</si>
  <si>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</si>
  <si>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</si>
  <si>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</si>
  <si>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</si>
  <si>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</si>
  <si>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</si>
  <si>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</si>
  <si>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</si>
  <si>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</si>
  <si>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</si>
  <si>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</si>
  <si>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</si>
  <si>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</si>
  <si>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</si>
  <si>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</si>
  <si>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</si>
  <si>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</si>
  <si>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</si>
  <si>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</si>
  <si>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</si>
  <si>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</si>
  <si>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</si>
  <si>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</si>
  <si>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</si>
  <si>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</si>
  <si>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</si>
  <si>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</si>
  <si>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</si>
  <si>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</si>
  <si>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</si>
  <si>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</si>
  <si>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</si>
  <si>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</si>
  <si>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</si>
  <si>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</si>
  <si>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</si>
  <si>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</si>
  <si>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</si>
  <si>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</si>
  <si>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</si>
  <si>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</si>
  <si>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</si>
  <si>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</si>
  <si>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</si>
  <si>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</si>
  <si>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</si>
  <si>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</si>
  <si>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</si>
  <si>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</si>
  <si>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</si>
  <si>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</si>
  <si>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</si>
  <si>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</si>
  <si>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</si>
  <si>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</si>
  <si>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</si>
  <si>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</si>
  <si>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</si>
  <si>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</si>
  <si>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</si>
  <si>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</si>
  <si>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</si>
  <si>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</si>
  <si>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</si>
  <si>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</si>
  <si>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</si>
  <si>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</si>
  <si>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</si>
  <si>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</si>
  <si>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</si>
  <si>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</si>
  <si>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</si>
  <si>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</si>
  <si>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</si>
  <si>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</si>
  <si>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</si>
  <si>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</si>
  <si>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</si>
  <si>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</si>
  <si>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</si>
  <si>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</si>
  <si>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</si>
  <si>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</si>
  <si>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</si>
  <si>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</si>
  <si>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</si>
  <si>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</si>
  <si>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</si>
  <si>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</si>
  <si>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</si>
  <si>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</si>
  <si>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</si>
  <si>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</si>
  <si>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</si>
  <si>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</si>
  <si>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</si>
  <si>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</si>
  <si>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</si>
  <si>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</si>
  <si>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</si>
  <si>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</si>
  <si>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</si>
  <si>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</si>
  <si>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</si>
  <si>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</si>
  <si>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</si>
  <si>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</si>
  <si>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</si>
  <si>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</si>
  <si>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</si>
  <si>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</si>
  <si>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</si>
  <si>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</si>
  <si>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</si>
  <si>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</si>
  <si>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</si>
  <si>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</si>
  <si>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</si>
  <si>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</si>
  <si>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</si>
  <si>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</si>
  <si>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</si>
  <si>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</si>
  <si>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</si>
  <si>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</si>
  <si>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</si>
  <si>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</si>
  <si>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</si>
  <si>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</si>
  <si>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</si>
  <si>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</si>
  <si>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</si>
  <si>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</si>
  <si>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</si>
  <si>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</si>
  <si>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</si>
  <si>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</si>
  <si>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</si>
  <si>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</si>
  <si>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</si>
  <si>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</si>
  <si>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</si>
  <si>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</si>
  <si>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</si>
  <si>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</si>
  <si>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</si>
  <si>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</si>
  <si>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</si>
  <si>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</si>
  <si>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</si>
  <si>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</si>
  <si>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</si>
  <si>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</si>
  <si>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</si>
  <si>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</si>
  <si>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</si>
  <si>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</si>
  <si>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</si>
  <si>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</si>
  <si>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</si>
  <si>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</si>
  <si>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</si>
  <si>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</si>
  <si>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</si>
  <si>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</si>
  <si>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</si>
  <si>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</si>
  <si>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</si>
  <si>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</si>
  <si>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</si>
  <si>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</si>
  <si>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</si>
  <si>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</si>
  <si>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</si>
  <si>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</si>
  <si>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</si>
  <si>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</si>
  <si>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</si>
  <si>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</si>
  <si>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</si>
  <si>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</si>
  <si>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</si>
  <si>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</si>
  <si>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</si>
  <si>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</si>
  <si>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</si>
  <si>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</si>
  <si>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</si>
  <si>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</si>
  <si>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</si>
  <si>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</si>
  <si>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</si>
  <si>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</si>
  <si>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</si>
  <si>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</si>
  <si>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</si>
  <si>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</si>
  <si>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</si>
  <si>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</si>
  <si>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</si>
  <si>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</si>
  <si>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</si>
  <si>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</si>
  <si>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</si>
  <si>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</si>
  <si>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</si>
  <si>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</si>
  <si>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</si>
  <si>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</si>
  <si>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</si>
  <si>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</si>
  <si>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</si>
  <si>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</si>
  <si>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</si>
  <si>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</si>
  <si>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</si>
  <si>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</si>
  <si>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</si>
  <si>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</si>
  <si>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</si>
  <si>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</si>
  <si>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</si>
  <si>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</si>
  <si>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</si>
  <si>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</si>
  <si>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</si>
  <si>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</si>
  <si>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</si>
  <si>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</si>
  <si>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</si>
  <si>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</si>
  <si>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</si>
  <si>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</si>
  <si>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</si>
  <si>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</si>
  <si>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</si>
  <si>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</si>
  <si>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</si>
  <si>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</si>
  <si>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</si>
  <si>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</si>
  <si>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</si>
  <si>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</si>
  <si>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</si>
  <si>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</si>
  <si>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</si>
  <si>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</si>
  <si>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</si>
  <si>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</si>
  <si>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</si>
  <si>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</si>
  <si>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</si>
  <si>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</si>
  <si>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</si>
  <si>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</si>
  <si>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</si>
  <si>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</si>
  <si>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</si>
  <si>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</si>
  <si>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</si>
  <si>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</si>
  <si>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</si>
  <si>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</si>
  <si>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</si>
  <si>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</si>
  <si>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</si>
  <si>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</si>
  <si>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</si>
  <si>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</si>
  <si>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</si>
  <si>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</si>
  <si>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</si>
  <si>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</si>
  <si>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</si>
  <si>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</si>
  <si>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</si>
  <si>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</si>
  <si>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</si>
  <si>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</si>
  <si>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</si>
  <si>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</si>
  <si>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</si>
  <si>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</si>
  <si>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</si>
  <si>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</si>
  <si>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</si>
  <si>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</si>
  <si>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</si>
  <si>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</si>
  <si>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</si>
  <si>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</si>
  <si>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</si>
  <si>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</si>
  <si>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</si>
  <si>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</si>
  <si>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</si>
  <si>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</si>
  <si>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</si>
  <si>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</si>
  <si>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</si>
  <si>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</si>
  <si>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</si>
  <si>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</si>
  <si>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</si>
  <si>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</si>
  <si>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</si>
  <si>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</si>
  <si>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</si>
  <si>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</si>
  <si>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</si>
  <si>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</si>
  <si>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</si>
  <si>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</si>
  <si>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</si>
  <si>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</si>
  <si>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</si>
  <si>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</si>
  <si>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</si>
  <si>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</si>
  <si>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</si>
  <si>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</si>
  <si>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</si>
  <si>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</si>
  <si>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</si>
  <si>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</si>
  <si>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</si>
  <si>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</si>
  <si>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</si>
  <si>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</si>
  <si>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</si>
  <si>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</si>
  <si>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</si>
  <si>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</si>
  <si>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</si>
  <si>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</si>
  <si>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</si>
  <si>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</si>
  <si>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</si>
  <si>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</si>
  <si>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</si>
  <si>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</si>
  <si>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</si>
  <si>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</si>
  <si>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</si>
  <si>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</si>
  <si>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</si>
  <si>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</si>
  <si>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</si>
  <si>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</si>
  <si>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</si>
  <si>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</si>
  <si>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</si>
  <si>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</si>
  <si>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</si>
  <si>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</si>
  <si>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</si>
  <si>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</si>
  <si>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</si>
  <si>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</si>
  <si>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</si>
  <si>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</si>
  <si>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</si>
  <si>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</si>
  <si>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</si>
  <si>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</si>
  <si>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</si>
  <si>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</si>
  <si>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</si>
  <si>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</si>
  <si>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</si>
  <si>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</si>
  <si>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</si>
  <si>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</si>
  <si>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</si>
  <si>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</si>
  <si>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</si>
  <si>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</si>
  <si>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</si>
  <si>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</si>
  <si>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</si>
  <si>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</si>
  <si>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</si>
  <si>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</si>
  <si>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</si>
  <si>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</si>
  <si>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</si>
  <si>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</si>
  <si>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</si>
  <si>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</si>
  <si>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</si>
  <si>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</si>
  <si>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</si>
  <si>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</si>
  <si>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</si>
  <si>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</si>
  <si>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</si>
  <si>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</si>
  <si>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</si>
  <si>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</si>
  <si>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</si>
  <si>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</si>
  <si>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</si>
  <si>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</si>
  <si>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</si>
  <si>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</si>
  <si>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</si>
  <si>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</si>
  <si>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</si>
  <si>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</si>
  <si>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</si>
  <si>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</si>
  <si>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</si>
  <si>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</si>
  <si>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</si>
  <si>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</si>
  <si>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</si>
  <si>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</si>
  <si>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</si>
  <si>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</si>
  <si>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</si>
  <si>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</si>
  <si>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</si>
  <si>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</si>
  <si>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</si>
  <si>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</si>
  <si>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</si>
  <si>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</si>
  <si>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</si>
  <si>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</si>
  <si>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</si>
  <si>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</si>
  <si>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</si>
  <si>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</si>
  <si>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</si>
  <si>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</si>
  <si>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</si>
  <si>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</si>
  <si>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</si>
  <si>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</si>
  <si>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</si>
  <si>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</si>
  <si>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</si>
  <si>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</si>
  <si>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</si>
  <si>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</si>
  <si>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</si>
  <si>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</si>
  <si>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</si>
  <si>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</si>
  <si>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</si>
  <si>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</si>
  <si>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</si>
  <si>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</si>
  <si>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</si>
  <si>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</si>
  <si>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</si>
  <si>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</si>
  <si>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</si>
  <si>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</si>
  <si>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</si>
  <si>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</si>
  <si>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</si>
  <si>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</si>
  <si>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</si>
  <si>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</si>
  <si>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</si>
  <si>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</si>
  <si>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</si>
  <si>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</si>
  <si>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</si>
  <si>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</si>
  <si>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</si>
  <si>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</si>
  <si>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</si>
  <si>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</si>
  <si>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</si>
  <si>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</si>
  <si>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</si>
  <si>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</si>
  <si>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</si>
  <si>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</si>
  <si>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</si>
  <si>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</si>
  <si>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</si>
  <si>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</si>
  <si>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</si>
  <si>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</si>
  <si>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</si>
  <si>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</si>
  <si>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</si>
  <si>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</si>
  <si>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</si>
  <si>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</si>
  <si>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</si>
  <si>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</si>
  <si>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</si>
  <si>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</si>
  <si>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</si>
  <si>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</si>
  <si>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</si>
  <si>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</si>
  <si>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</si>
  <si>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</si>
  <si>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</si>
  <si>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</si>
  <si>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</si>
  <si>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</si>
  <si>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</si>
  <si>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</si>
  <si>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</si>
  <si>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</si>
  <si>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</si>
  <si>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</si>
  <si>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</si>
  <si>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</si>
  <si>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</si>
  <si>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</si>
  <si>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</si>
  <si>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</si>
  <si>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</si>
  <si>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</si>
  <si>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</si>
  <si>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</si>
  <si>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</si>
  <si>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</si>
  <si>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</si>
  <si>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</si>
  <si>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</si>
  <si>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</si>
  <si>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</si>
  <si>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</si>
  <si>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</si>
  <si>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</si>
  <si>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</si>
  <si>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</si>
  <si>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</si>
  <si>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</si>
  <si>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</si>
  <si>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</si>
  <si>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</si>
  <si>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</si>
  <si>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</si>
  <si>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</si>
  <si>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</si>
  <si>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</si>
  <si>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</si>
  <si>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</si>
  <si>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</si>
  <si>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</si>
  <si>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</si>
  <si>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</si>
  <si>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</si>
  <si>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</si>
  <si>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</si>
  <si>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</si>
  <si>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</si>
  <si>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</si>
  <si>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</si>
  <si>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</si>
  <si>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</si>
  <si>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</si>
  <si>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</si>
  <si>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</si>
  <si>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</si>
  <si>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</si>
  <si>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</si>
  <si>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</si>
  <si>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</si>
  <si>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</si>
  <si>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</si>
  <si>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</si>
  <si>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</si>
  <si>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</si>
  <si>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</si>
  <si>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</si>
  <si>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</si>
  <si>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</si>
  <si>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</si>
  <si>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</si>
  <si>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</si>
  <si>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</si>
  <si>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</si>
  <si>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</si>
  <si>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</si>
  <si>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</si>
  <si>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</si>
  <si>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</si>
  <si>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</si>
  <si>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</si>
  <si>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</si>
  <si>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</si>
  <si>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</si>
  <si>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</si>
  <si>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</si>
  <si>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</si>
  <si>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</si>
  <si>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</si>
  <si>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</si>
  <si>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</si>
  <si>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</si>
  <si>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</si>
  <si>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</si>
  <si>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</si>
  <si>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</si>
  <si>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</si>
  <si>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</si>
  <si>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</si>
  <si>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</si>
  <si>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</si>
  <si>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</si>
  <si>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</si>
  <si>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</si>
  <si>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</si>
  <si>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</si>
  <si>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</si>
  <si>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</si>
  <si>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</si>
  <si>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</si>
  <si>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</si>
  <si>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</si>
  <si>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</si>
  <si>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</si>
  <si>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</si>
  <si>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</si>
  <si>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</si>
  <si>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</si>
  <si>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</si>
  <si>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</si>
  <si>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</si>
  <si>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</si>
  <si>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</si>
  <si>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</si>
  <si>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</si>
  <si>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</si>
  <si>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</si>
  <si>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</si>
  <si>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</si>
  <si>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</si>
  <si>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</si>
  <si>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</si>
  <si>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</si>
  <si>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</si>
  <si>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</si>
  <si>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</si>
  <si>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</si>
  <si>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</si>
  <si>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</si>
  <si>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</si>
  <si>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</si>
  <si>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</si>
  <si>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</si>
  <si>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</si>
  <si>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</si>
  <si>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</si>
  <si>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</si>
  <si>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</si>
  <si>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</si>
  <si>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</si>
  <si>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</si>
  <si>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</si>
  <si>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</si>
  <si>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</si>
  <si>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</si>
  <si>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</si>
  <si>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</si>
  <si>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</si>
  <si>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</si>
  <si>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</si>
  <si>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</si>
  <si>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</si>
  <si>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</si>
  <si>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</si>
  <si>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</si>
  <si>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</si>
  <si>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</si>
  <si>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</si>
  <si>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</si>
  <si>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</si>
  <si>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</si>
  <si>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</si>
  <si>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</si>
  <si>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</si>
  <si>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</si>
  <si>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</si>
  <si>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</si>
  <si>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</si>
  <si>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</si>
  <si>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</si>
  <si>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</si>
  <si>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</si>
  <si>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</si>
  <si>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</si>
  <si>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</si>
  <si>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</si>
  <si>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</si>
  <si>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</si>
  <si>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</si>
  <si>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</si>
  <si>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</si>
  <si>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</si>
  <si>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</si>
  <si>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</si>
  <si>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</si>
  <si>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</si>
  <si>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</si>
  <si>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</si>
  <si>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</si>
  <si>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</si>
  <si>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</si>
  <si>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</si>
  <si>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</si>
  <si>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</si>
  <si>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</si>
  <si>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</si>
  <si>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</si>
  <si>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</si>
  <si>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</si>
  <si>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</si>
  <si>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</si>
  <si>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</si>
  <si>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</si>
  <si>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</si>
  <si>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</si>
  <si>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</si>
  <si>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</si>
  <si>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</si>
  <si>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</si>
  <si>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</si>
  <si>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</si>
  <si>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</si>
  <si>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</si>
  <si>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</si>
  <si>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</si>
  <si>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</si>
  <si>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</si>
  <si>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</si>
  <si>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</si>
  <si>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</si>
  <si>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</si>
  <si>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</si>
  <si>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</si>
  <si>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</si>
  <si>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</si>
  <si>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</si>
  <si>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</si>
  <si>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</si>
  <si>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</si>
  <si>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</si>
  <si>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</si>
  <si>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</si>
  <si>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</si>
  <si>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</si>
  <si>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</si>
  <si>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</si>
  <si>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</si>
  <si>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</si>
  <si>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</si>
  <si>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</si>
  <si>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</si>
  <si>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</si>
  <si>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</si>
  <si>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</si>
  <si>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</si>
  <si>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</si>
  <si>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</si>
  <si>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</si>
  <si>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</si>
  <si>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</si>
  <si>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</si>
  <si>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</si>
  <si>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</si>
  <si>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</si>
  <si>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</si>
  <si>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</si>
  <si>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</si>
  <si>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</si>
  <si>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</si>
  <si>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</si>
  <si>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</si>
  <si>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</si>
  <si>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</si>
  <si>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</si>
  <si>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</si>
  <si>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</si>
  <si>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</si>
  <si>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</si>
  <si>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</si>
  <si>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</si>
  <si>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</si>
  <si>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</si>
  <si>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</si>
  <si>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</si>
  <si>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</si>
  <si>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</si>
  <si>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</si>
  <si>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</si>
  <si>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</si>
  <si>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</si>
  <si>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</si>
  <si>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</si>
  <si>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</si>
  <si>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</si>
  <si>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</si>
  <si>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</si>
  <si>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</si>
  <si>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</si>
  <si>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</si>
  <si>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</si>
  <si>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</si>
  <si>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</si>
  <si>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</si>
  <si>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</si>
  <si>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</si>
  <si>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</si>
  <si>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</si>
  <si>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</si>
  <si>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</si>
  <si>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</si>
  <si>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</si>
  <si>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</si>
  <si>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</si>
  <si>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</si>
  <si>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</si>
  <si>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</si>
  <si>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</si>
  <si>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</si>
  <si>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</si>
  <si>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</si>
  <si>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</si>
  <si>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</si>
  <si>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</si>
  <si>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</si>
  <si>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</si>
  <si>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</si>
  <si>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</si>
  <si>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</si>
  <si>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</si>
  <si>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</si>
  <si>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</si>
  <si>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</si>
  <si>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</si>
  <si>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</si>
  <si>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</si>
  <si>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</si>
  <si>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</si>
  <si>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</si>
  <si>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</si>
  <si>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</si>
  <si>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</si>
  <si>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</si>
  <si>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</si>
  <si>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</si>
  <si>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</si>
  <si>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</si>
  <si>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</si>
  <si>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</si>
  <si>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</si>
  <si>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</si>
  <si>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</si>
  <si>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</si>
  <si>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</si>
  <si>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</si>
  <si>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</si>
  <si>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</si>
  <si>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</si>
  <si>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</si>
  <si>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</si>
  <si>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</si>
  <si>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</si>
  <si>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</si>
  <si>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</si>
  <si>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</si>
  <si>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</si>
  <si>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</si>
  <si>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</si>
  <si>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</si>
  <si>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</si>
  <si>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</si>
  <si>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</si>
  <si>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</si>
  <si>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</si>
  <si>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</si>
  <si>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</si>
  <si>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</si>
  <si>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</si>
  <si>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</si>
  <si>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</si>
  <si>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</si>
  <si>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</si>
  <si>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</si>
  <si>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</si>
  <si>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</si>
  <si>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</si>
  <si>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</si>
  <si>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</si>
  <si>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</si>
  <si>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</si>
  <si>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</si>
  <si>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</si>
  <si>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</si>
  <si>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</si>
  <si>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</si>
  <si>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</si>
  <si>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</si>
  <si>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</si>
  <si>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</si>
  <si>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</si>
  <si>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</si>
  <si>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</si>
  <si>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</si>
  <si>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</si>
  <si>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</si>
  <si>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</si>
  <si>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</si>
  <si>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</si>
  <si>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</si>
  <si>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</si>
  <si>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</si>
  <si>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</si>
  <si>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</si>
  <si>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</si>
  <si>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</si>
  <si>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</si>
  <si>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</si>
  <si>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</si>
  <si>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</si>
  <si>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</si>
  <si>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</si>
  <si>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</si>
  <si>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</si>
  <si>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</si>
  <si>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</si>
  <si>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</si>
  <si>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</si>
  <si>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</si>
  <si>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</si>
  <si>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</si>
  <si>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</si>
  <si>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</si>
  <si>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</si>
  <si>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</si>
  <si>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</si>
  <si>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</si>
  <si>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</si>
  <si>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</si>
  <si>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</si>
  <si>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</si>
  <si>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</si>
  <si>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</si>
  <si>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</si>
  <si>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</si>
  <si>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</si>
  <si>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</si>
  <si>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</si>
  <si>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</si>
  <si>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</si>
  <si>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</si>
  <si>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</si>
  <si>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</si>
  <si>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</si>
  <si>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</si>
  <si>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</si>
  <si>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</si>
  <si>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</si>
  <si>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</si>
  <si>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</si>
  <si>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</si>
  <si>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</si>
  <si>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</si>
  <si>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</si>
  <si>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</si>
  <si>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</si>
  <si>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</si>
  <si>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</si>
  <si>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</si>
  <si>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</si>
  <si>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</si>
  <si>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</si>
  <si>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</si>
  <si>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</si>
  <si>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</si>
  <si>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</si>
  <si>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</si>
  <si>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</si>
  <si>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</si>
  <si>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</si>
  <si>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</si>
  <si>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</si>
  <si>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</si>
  <si>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</si>
  <si>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</si>
  <si>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</si>
  <si>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</si>
  <si>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</si>
  <si>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</si>
  <si>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</si>
  <si>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</si>
  <si>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</si>
  <si>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</si>
  <si>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</si>
  <si>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</si>
  <si>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</si>
  <si>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</si>
  <si>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</si>
  <si>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</si>
  <si>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</si>
  <si>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</si>
  <si>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</si>
  <si>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</si>
  <si>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</si>
  <si>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</si>
  <si>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</si>
  <si>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</si>
  <si>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</si>
  <si>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</si>
  <si>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</si>
  <si>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</si>
  <si>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</si>
  <si>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</si>
  <si>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</si>
  <si>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</si>
  <si>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</si>
  <si>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</si>
  <si>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</si>
  <si>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</si>
  <si>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</si>
  <si>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</si>
  <si>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</si>
  <si>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</si>
  <si>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</si>
  <si>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</si>
  <si>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</si>
  <si>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</si>
  <si>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</si>
  <si>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</si>
  <si>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</si>
  <si>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</si>
  <si>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</si>
  <si>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</si>
  <si>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</si>
  <si>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</si>
  <si>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</si>
  <si>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</si>
  <si>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</si>
  <si>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</si>
  <si>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</si>
  <si>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</si>
  <si>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</si>
  <si>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</si>
  <si>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</si>
  <si>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</si>
  <si>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</si>
  <si>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</si>
  <si>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</si>
  <si>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</si>
  <si>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</si>
  <si>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</si>
  <si>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</si>
  <si>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</si>
  <si>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</si>
  <si>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</si>
  <si>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</si>
  <si>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</si>
  <si>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</si>
  <si>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</si>
  <si>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</si>
  <si>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</si>
  <si>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</si>
  <si>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</si>
  <si>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</si>
  <si>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</si>
  <si>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</si>
  <si>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</si>
  <si>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</si>
  <si>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</si>
  <si>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</si>
  <si>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</si>
  <si>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</si>
  <si>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</si>
  <si>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</si>
  <si>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</si>
  <si>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</si>
  <si>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</si>
  <si>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</si>
  <si>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</si>
  <si>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</si>
  <si>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</si>
  <si>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</si>
  <si>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</si>
  <si>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</si>
  <si>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</si>
  <si>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</si>
  <si>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</si>
  <si>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</si>
  <si>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</si>
  <si>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</si>
  <si>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</si>
  <si>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</si>
  <si>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</si>
  <si>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</si>
  <si>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</si>
  <si>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</si>
  <si>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</si>
  <si>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</si>
  <si>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</si>
  <si>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</si>
  <si>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</si>
  <si>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</si>
  <si>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</si>
  <si>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</si>
  <si>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</si>
  <si>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</si>
  <si>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</si>
  <si>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</si>
  <si>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</si>
  <si>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</si>
  <si>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</si>
  <si>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</si>
  <si>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</si>
  <si>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</si>
  <si>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</si>
  <si>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</si>
  <si>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</si>
  <si>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</si>
  <si>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</si>
  <si>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</si>
  <si>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</si>
  <si>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</si>
  <si>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</si>
  <si>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</si>
  <si>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</si>
  <si>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</si>
  <si>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</si>
  <si>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</si>
  <si>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</si>
  <si>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</si>
  <si>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</si>
  <si>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</si>
  <si>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</si>
  <si>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</si>
  <si>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</si>
  <si>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</si>
  <si>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</si>
  <si>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</si>
  <si>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</si>
  <si>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</si>
  <si>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</si>
  <si>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</si>
  <si>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</si>
  <si>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</si>
  <si>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</si>
  <si>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</si>
  <si>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</si>
  <si>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</si>
  <si>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</si>
  <si>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</si>
  <si>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</si>
  <si>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</si>
  <si>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</si>
  <si>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</si>
  <si>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</si>
  <si>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</si>
  <si>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</si>
  <si>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</si>
  <si>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</si>
  <si>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</si>
  <si>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</si>
  <si>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</si>
  <si>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</si>
  <si>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</si>
  <si>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</si>
  <si>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</si>
  <si>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</si>
  <si>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</si>
  <si>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</si>
  <si>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</si>
  <si>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</si>
  <si>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</si>
  <si>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</si>
  <si>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</si>
  <si>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</si>
  <si>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</si>
  <si>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</si>
  <si>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</si>
  <si>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</si>
  <si>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</si>
  <si>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</si>
  <si>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</si>
  <si>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</si>
  <si>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</si>
  <si>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</si>
  <si>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</si>
  <si>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</si>
  <si>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</si>
  <si>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</si>
  <si>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</si>
  <si>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</si>
  <si>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</si>
  <si>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</si>
  <si>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</si>
  <si>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</si>
  <si>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</si>
  <si>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</si>
  <si>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</si>
  <si>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</si>
  <si>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</si>
  <si>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</si>
  <si>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</si>
  <si>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</si>
  <si>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</si>
  <si>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</si>
  <si>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</si>
  <si>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</si>
  <si>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</si>
  <si>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</si>
  <si>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</si>
  <si>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</si>
  <si>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</si>
  <si>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</si>
  <si>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</si>
  <si>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</si>
  <si>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</si>
  <si>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</si>
  <si>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</si>
  <si>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</si>
  <si>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</si>
  <si>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</si>
  <si>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</si>
  <si>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</si>
  <si>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</si>
  <si>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</si>
  <si>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</si>
  <si>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</si>
  <si>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</si>
  <si>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</si>
  <si>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</si>
  <si>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</si>
  <si>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</si>
  <si>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</si>
  <si>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</si>
  <si>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</si>
  <si>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</si>
  <si>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</si>
  <si>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</si>
  <si>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</si>
  <si>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</si>
  <si>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</si>
  <si>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</si>
  <si>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</si>
  <si>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</si>
  <si>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</si>
  <si>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</si>
  <si>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</si>
  <si>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</si>
  <si>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</si>
  <si>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</si>
  <si>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</si>
  <si>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</si>
  <si>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</si>
  <si>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</si>
  <si>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</si>
  <si>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</si>
  <si>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</si>
  <si>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</si>
  <si>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</si>
  <si>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</si>
  <si>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</si>
  <si>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</si>
  <si>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</si>
  <si>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</si>
  <si>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</si>
  <si>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</si>
  <si>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</si>
  <si>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</si>
  <si>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</si>
  <si>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</si>
  <si>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</si>
  <si>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</si>
  <si>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</si>
  <si>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</si>
  <si>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</si>
  <si>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</si>
  <si>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</si>
  <si>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</si>
  <si>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</si>
  <si>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</si>
  <si>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</si>
  <si>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</si>
  <si>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</si>
  <si>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</si>
  <si>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</si>
  <si>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</si>
  <si>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</si>
  <si>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</si>
  <si>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</si>
  <si>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</si>
  <si>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</si>
  <si>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</si>
  <si>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</si>
  <si>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</si>
  <si>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</si>
  <si>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</si>
  <si>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</si>
  <si>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</si>
  <si>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</si>
  <si>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</si>
  <si>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</si>
  <si>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</si>
  <si>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</si>
  <si>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</si>
  <si>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</si>
  <si>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</si>
  <si>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</si>
  <si>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</si>
  <si>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</si>
  <si>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</si>
  <si>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</si>
  <si>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</si>
  <si>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</si>
  <si>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</si>
  <si>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</si>
  <si>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</si>
  <si>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</si>
  <si>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</si>
  <si>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</si>
  <si>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</si>
  <si>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</si>
  <si>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</si>
  <si>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</si>
  <si>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</si>
  <si>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</si>
  <si>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</si>
  <si>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</si>
  <si>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</si>
  <si>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</si>
  <si>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</si>
  <si>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</si>
  <si>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</si>
  <si>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</si>
  <si>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</si>
  <si>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</si>
  <si>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</si>
  <si>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</si>
  <si>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</si>
  <si>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</si>
  <si>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</si>
  <si>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</si>
  <si>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</si>
  <si>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</si>
  <si>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</si>
  <si>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</si>
  <si>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</si>
  <si>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</si>
  <si>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</si>
  <si>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</si>
  <si>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</si>
  <si>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</si>
  <si>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</si>
  <si>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</si>
  <si>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</si>
  <si>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</si>
  <si>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</si>
  <si>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</si>
  <si>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</si>
  <si>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</si>
  <si>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</si>
  <si>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</si>
  <si>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</si>
  <si>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</si>
  <si>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</si>
  <si>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</si>
  <si>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</si>
  <si>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</si>
  <si>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</si>
  <si>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</si>
  <si>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</si>
  <si>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</si>
  <si>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</si>
  <si>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</si>
  <si>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</si>
  <si>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</si>
  <si>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</si>
  <si>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</si>
  <si>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</si>
  <si>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</si>
  <si>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</si>
  <si>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</si>
  <si>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</si>
  <si>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</si>
  <si>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</si>
  <si>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</si>
  <si>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</si>
  <si>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</si>
  <si>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</si>
  <si>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</si>
  <si>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</si>
  <si>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</si>
  <si>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</si>
  <si>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</si>
  <si>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</si>
  <si>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</si>
  <si>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</si>
  <si>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</si>
  <si>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</si>
  <si>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</si>
  <si>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</si>
  <si>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</si>
  <si>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</si>
  <si>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</si>
  <si>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</si>
  <si>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</si>
  <si>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</si>
  <si>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</si>
  <si>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</si>
  <si>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</si>
  <si>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</si>
  <si>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</si>
  <si>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</si>
  <si>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</si>
  <si>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</si>
  <si>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</si>
  <si>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</si>
  <si>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</si>
  <si>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</si>
  <si>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</si>
  <si>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</si>
  <si>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</si>
  <si>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</si>
  <si>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</si>
  <si>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</si>
  <si>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</si>
  <si>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</si>
  <si>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</si>
  <si>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</si>
  <si>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</si>
  <si>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</si>
  <si>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</si>
  <si>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</si>
  <si>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</si>
  <si>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</si>
  <si>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</si>
  <si>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</si>
  <si>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</si>
  <si>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</si>
  <si>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</si>
  <si>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</si>
  <si>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</si>
  <si>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</si>
  <si>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</si>
  <si>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</si>
  <si>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</si>
  <si>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</si>
  <si>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</si>
  <si>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</si>
  <si>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</si>
  <si>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</si>
  <si>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</si>
  <si>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</si>
  <si>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</si>
  <si>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</si>
  <si>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</si>
  <si>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</si>
  <si>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</si>
  <si>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</si>
  <si>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</si>
  <si>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</si>
  <si>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</si>
  <si>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</si>
  <si>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</si>
  <si>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</si>
  <si>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</si>
  <si>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</si>
  <si>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</si>
  <si>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</si>
  <si>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</si>
  <si>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</si>
  <si>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</si>
  <si>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</si>
  <si>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</si>
  <si>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</si>
  <si>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</si>
  <si>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</si>
  <si>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</si>
  <si>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</si>
  <si>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</si>
  <si>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</si>
  <si>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</si>
  <si>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</si>
  <si>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</si>
  <si>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</si>
  <si>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</si>
  <si>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</si>
  <si>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</si>
  <si>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</si>
  <si>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</si>
  <si>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</si>
  <si>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</si>
  <si>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</si>
  <si>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</si>
  <si>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</si>
  <si>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</si>
  <si>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</si>
  <si>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</si>
  <si>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</si>
  <si>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</si>
  <si>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</si>
  <si>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</si>
  <si>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</si>
  <si>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</si>
  <si>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</si>
  <si>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</si>
  <si>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</si>
  <si>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</si>
  <si>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</si>
  <si>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</si>
  <si>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</si>
  <si>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</si>
  <si>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</si>
  <si>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</si>
  <si>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</si>
  <si>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</si>
  <si>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</si>
  <si>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</si>
  <si>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</si>
  <si>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</si>
  <si>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</si>
  <si>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</si>
  <si>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</si>
  <si>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</si>
  <si>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</si>
  <si>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</si>
  <si>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</si>
  <si>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</si>
  <si>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</si>
  <si>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</si>
  <si>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</si>
  <si>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</si>
  <si>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</si>
  <si>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</si>
  <si>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</si>
  <si>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</si>
  <si>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</si>
  <si>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</si>
  <si>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</si>
  <si>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</si>
  <si>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</si>
  <si>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</si>
  <si>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</si>
  <si>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</si>
  <si>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</si>
  <si>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</si>
  <si>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</si>
  <si>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</si>
  <si>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</si>
  <si>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</si>
  <si>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</si>
  <si>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</si>
  <si>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</si>
  <si>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</si>
  <si>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</si>
  <si>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</si>
  <si>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</si>
  <si>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</si>
  <si>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</si>
  <si>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</si>
  <si>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</si>
  <si>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</si>
  <si>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</si>
  <si>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</si>
  <si>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</si>
  <si>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</si>
  <si>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</si>
  <si>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</si>
  <si>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</si>
  <si>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</si>
  <si>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</si>
  <si>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</si>
  <si>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</si>
  <si>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</si>
  <si>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</si>
  <si>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</si>
  <si>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</si>
  <si>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</si>
  <si>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</si>
  <si>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</si>
  <si>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</si>
  <si>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</si>
  <si>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</si>
  <si>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</si>
  <si>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</si>
  <si>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</si>
  <si>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</si>
  <si>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</si>
  <si>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</si>
  <si>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</si>
  <si>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</si>
  <si>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</si>
  <si>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</si>
  <si>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</si>
  <si>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</si>
  <si>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</si>
  <si>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</si>
  <si>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</si>
  <si>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</si>
  <si>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</si>
  <si>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</si>
  <si>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</si>
  <si>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</si>
  <si>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</si>
  <si>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</si>
  <si>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</si>
  <si>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</si>
  <si>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</si>
  <si>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</si>
  <si>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</si>
  <si>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</si>
  <si>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</si>
  <si>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</si>
  <si>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</si>
  <si>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</si>
  <si>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</si>
  <si>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</si>
  <si>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</si>
  <si>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</si>
  <si>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</si>
  <si>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</si>
  <si>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</si>
  <si>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</si>
  <si>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</si>
  <si>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</si>
  <si>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</si>
  <si>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</si>
  <si>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</si>
  <si>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</si>
  <si>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</si>
  <si>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</si>
  <si>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</si>
  <si>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</si>
  <si>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</si>
  <si>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</si>
  <si>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</si>
  <si>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</si>
  <si>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</si>
  <si>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</si>
  <si>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</si>
  <si>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</si>
  <si>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</si>
  <si>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</si>
  <si>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</si>
  <si>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</si>
  <si>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</si>
  <si>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</si>
  <si>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</si>
  <si>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</si>
  <si>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</si>
  <si>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</si>
  <si>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</si>
  <si>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</si>
  <si>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</si>
  <si>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</si>
  <si>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</si>
  <si>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</si>
  <si>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</si>
  <si>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</si>
  <si>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</si>
  <si>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</si>
  <si>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</si>
  <si>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</si>
  <si>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</si>
  <si>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</si>
  <si>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</si>
  <si>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</si>
  <si>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</si>
  <si>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</si>
  <si>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</si>
  <si>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</si>
  <si>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</si>
  <si>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</si>
  <si>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</si>
  <si>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</si>
  <si>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</si>
  <si>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</si>
  <si>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</si>
  <si>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</si>
  <si>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</si>
  <si>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</si>
  <si>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</si>
  <si>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</si>
  <si>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</si>
  <si>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</si>
  <si>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</si>
  <si>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</si>
  <si>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</si>
  <si>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</si>
  <si>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</si>
  <si>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</si>
  <si>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</si>
  <si>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</si>
  <si>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</si>
  <si>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</si>
  <si>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</si>
  <si>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</si>
  <si>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</si>
  <si>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</si>
  <si>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</si>
  <si>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</si>
  <si>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</si>
  <si>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</si>
  <si>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</si>
  <si>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</si>
  <si>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</si>
  <si>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</si>
  <si>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</si>
  <si>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</si>
  <si>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</si>
  <si>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</si>
  <si>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</si>
  <si>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</si>
  <si>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</si>
  <si>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</si>
  <si>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</si>
  <si>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</si>
  <si>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</si>
  <si>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</si>
  <si>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</si>
  <si>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</si>
  <si>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</si>
  <si>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</si>
  <si>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</si>
  <si>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</si>
  <si>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</si>
  <si>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</si>
  <si>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</si>
  <si>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</si>
  <si>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</si>
  <si>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</si>
  <si>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</si>
  <si>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</si>
  <si>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</si>
  <si>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</si>
  <si>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</si>
  <si>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</si>
  <si>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</si>
  <si>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</si>
  <si>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</si>
  <si>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</si>
  <si>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</si>
  <si>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</si>
  <si>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</si>
  <si>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</si>
  <si>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</si>
  <si>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</si>
  <si>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</si>
  <si>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</si>
  <si>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</si>
  <si>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</si>
  <si>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</si>
  <si>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</si>
  <si>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</si>
  <si>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</si>
  <si>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</si>
  <si>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</si>
  <si>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</si>
  <si>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</si>
  <si>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</si>
  <si>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</si>
  <si>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</si>
  <si>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</si>
  <si>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</si>
  <si>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</si>
  <si>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</si>
  <si>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</si>
  <si>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</si>
  <si>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</si>
  <si>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</si>
  <si>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</si>
  <si>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</si>
  <si>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</si>
  <si>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</si>
  <si>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</si>
  <si>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</si>
  <si>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</si>
  <si>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</si>
  <si>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</si>
  <si>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</si>
  <si>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</si>
  <si>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</si>
  <si>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</si>
  <si>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</si>
  <si>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</si>
  <si>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</si>
  <si>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</si>
  <si>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</si>
  <si>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</si>
  <si>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</si>
  <si>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</si>
  <si>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</si>
  <si>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</si>
  <si>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</si>
  <si>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</si>
  <si>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</si>
  <si>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</si>
  <si>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</si>
  <si>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</si>
  <si>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</si>
  <si>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</si>
  <si>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</si>
  <si>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</si>
  <si>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</si>
  <si>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</si>
  <si>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</si>
  <si>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</si>
  <si>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</si>
  <si>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</si>
  <si>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</si>
  <si>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</si>
  <si>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</si>
  <si>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</si>
  <si>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</si>
  <si>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</si>
  <si>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</si>
  <si>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</si>
  <si>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</si>
  <si>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</si>
  <si>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</si>
  <si>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</si>
  <si>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</si>
  <si>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</si>
  <si>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</si>
  <si>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</si>
  <si>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</si>
  <si>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</si>
  <si>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</si>
  <si>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</si>
  <si>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</si>
  <si>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</si>
  <si>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</si>
  <si>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</si>
  <si>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</si>
  <si>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</si>
  <si>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</si>
  <si>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</si>
  <si>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</si>
  <si>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</si>
  <si>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</si>
  <si>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</si>
  <si>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</si>
  <si>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</si>
  <si>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</si>
  <si>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</si>
  <si>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</si>
  <si>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</si>
  <si>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</si>
  <si>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</si>
  <si>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</si>
  <si>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</si>
  <si>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</si>
  <si>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</si>
  <si>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</si>
  <si>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</si>
  <si>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</si>
  <si>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</si>
  <si>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</si>
  <si>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</si>
  <si>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</si>
  <si>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</si>
  <si>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</si>
  <si>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</si>
  <si>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</si>
  <si>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</si>
  <si>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</si>
  <si>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</si>
  <si>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</si>
  <si>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</si>
  <si>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</si>
  <si>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</si>
  <si>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</si>
  <si>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</si>
  <si>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</si>
  <si>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</si>
  <si>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</si>
  <si>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</si>
  <si>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</si>
  <si>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</si>
  <si>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</si>
  <si>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</si>
  <si>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</si>
  <si>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</si>
  <si>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</si>
  <si>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</si>
  <si>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</si>
  <si>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</si>
  <si>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</si>
  <si>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</si>
  <si>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</si>
  <si>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</si>
  <si>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</si>
  <si>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</si>
  <si>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</si>
  <si>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</si>
  <si>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</si>
  <si>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</si>
  <si>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</si>
  <si>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</si>
  <si>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</si>
  <si>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</si>
  <si>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</si>
  <si>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</si>
  <si>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</si>
  <si>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</si>
  <si>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</si>
  <si>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</si>
  <si>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</si>
  <si>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</si>
  <si>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</si>
  <si>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</si>
  <si>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</si>
  <si>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</si>
  <si>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</si>
  <si>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</si>
  <si>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</si>
  <si>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</si>
  <si>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</si>
  <si>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</si>
  <si>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</si>
  <si>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</si>
  <si>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</si>
  <si>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</si>
  <si>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</si>
  <si>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</si>
  <si>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</si>
  <si>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</si>
  <si>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</si>
  <si>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</si>
  <si>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</si>
  <si>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</si>
  <si>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</si>
  <si>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</si>
  <si>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</si>
  <si>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</si>
  <si>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</si>
  <si>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</si>
  <si>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</si>
  <si>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</si>
  <si>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</si>
  <si>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</si>
  <si>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</si>
  <si>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</si>
  <si>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</si>
  <si>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</si>
  <si>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</si>
  <si>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</si>
  <si>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</si>
  <si>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</si>
  <si>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</si>
  <si>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</si>
  <si>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</si>
  <si>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</si>
  <si>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</si>
  <si>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</si>
  <si>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</si>
  <si>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</si>
  <si>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</si>
  <si>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</si>
  <si>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</si>
  <si>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</si>
  <si>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</si>
  <si>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</si>
  <si>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</si>
  <si>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</si>
  <si>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</si>
  <si>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</si>
  <si>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</si>
  <si>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</si>
  <si>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</si>
  <si>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</si>
  <si>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</si>
  <si>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</si>
  <si>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</si>
  <si>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</si>
  <si>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</si>
  <si>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</si>
  <si>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</si>
  <si>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</si>
  <si>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</si>
  <si>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</si>
  <si>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</si>
  <si>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</si>
  <si>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</si>
  <si>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</si>
  <si>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</si>
  <si>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</si>
  <si>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</si>
  <si>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</si>
  <si>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</si>
  <si>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</si>
  <si>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</si>
  <si>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</si>
  <si>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</si>
  <si>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</si>
  <si>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</si>
  <si>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</si>
  <si>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</si>
  <si>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</si>
  <si>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</si>
  <si>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</si>
  <si>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</si>
  <si>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</si>
  <si>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</si>
  <si>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</si>
  <si>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</si>
  <si>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</si>
  <si>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</si>
  <si>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</si>
  <si>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</si>
  <si>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</si>
  <si>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</si>
  <si>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</si>
  <si>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</si>
  <si>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</si>
  <si>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</si>
  <si>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</si>
  <si>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</si>
  <si>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</si>
  <si>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</si>
  <si>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</si>
  <si>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</si>
  <si>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</si>
  <si>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</si>
  <si>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</si>
  <si>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</si>
  <si>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</si>
  <si>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</si>
  <si>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</si>
  <si>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</si>
  <si>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</si>
  <si>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</si>
  <si>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</si>
  <si>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</si>
  <si>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</si>
  <si>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</si>
  <si>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</si>
  <si>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</si>
  <si>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</si>
  <si>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</si>
  <si>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</si>
  <si>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</si>
  <si>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</si>
  <si>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</si>
  <si>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</si>
  <si>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</si>
  <si>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</si>
  <si>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</si>
  <si>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</si>
  <si>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</si>
  <si>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</si>
  <si>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</si>
  <si>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</si>
  <si>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</si>
  <si>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</si>
  <si>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</si>
  <si>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</si>
  <si>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</si>
  <si>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</si>
  <si>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</si>
  <si>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</si>
  <si>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</si>
  <si>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</si>
  <si>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</si>
  <si>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</si>
  <si>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</si>
  <si>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</si>
  <si>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</si>
  <si>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</si>
  <si>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</si>
  <si>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</si>
  <si>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</si>
  <si>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</si>
  <si>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</si>
  <si>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</si>
  <si>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</si>
  <si>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</si>
  <si>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</si>
  <si>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</si>
  <si>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</si>
  <si>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</si>
  <si>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</si>
  <si>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</si>
  <si>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</si>
  <si>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</si>
  <si>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</si>
  <si>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</si>
  <si>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</si>
  <si>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</si>
  <si>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</si>
  <si>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</si>
  <si>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</si>
  <si>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</si>
  <si>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</si>
  <si>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</si>
  <si>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</si>
  <si>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</si>
  <si>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</si>
  <si>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</si>
  <si>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</si>
  <si>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</si>
  <si>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</si>
  <si>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</si>
  <si>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</si>
  <si>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</si>
  <si>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</si>
  <si>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</si>
  <si>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</si>
  <si>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</si>
  <si>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</si>
  <si>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</si>
  <si>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</si>
  <si>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</si>
  <si>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</si>
  <si>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</si>
  <si>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</si>
  <si>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</si>
  <si>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</si>
  <si>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</si>
  <si>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</si>
  <si>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</si>
  <si>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</si>
  <si>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</si>
  <si>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</si>
  <si>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</si>
  <si>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</si>
  <si>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</si>
  <si>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</si>
  <si>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</si>
  <si>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</si>
  <si>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</si>
  <si>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</si>
  <si>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</si>
  <si>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</si>
  <si>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</si>
  <si>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</si>
  <si>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</si>
  <si>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</si>
  <si>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</si>
  <si>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</si>
  <si>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</si>
  <si>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</si>
  <si>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</si>
  <si>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</si>
  <si>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</si>
  <si>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</si>
  <si>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</si>
  <si>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</si>
  <si>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</si>
  <si>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</si>
  <si>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</si>
  <si>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</si>
  <si>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</si>
  <si>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</si>
  <si>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</si>
  <si>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</si>
  <si>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</si>
  <si>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</si>
  <si>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</si>
  <si>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</si>
  <si>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</si>
  <si>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</si>
  <si>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</si>
  <si>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</si>
  <si>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</si>
  <si>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</si>
  <si>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</si>
  <si>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</si>
  <si>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</si>
  <si>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</si>
  <si>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</si>
  <si>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</si>
  <si>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</si>
  <si>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</si>
  <si>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</si>
  <si>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</si>
  <si>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</si>
  <si>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</si>
  <si>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</si>
  <si>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</si>
  <si>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</si>
  <si>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</si>
  <si>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</si>
  <si>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</si>
  <si>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</si>
  <si>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</si>
  <si>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</si>
  <si>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</si>
  <si>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</si>
  <si>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</si>
  <si>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</si>
  <si>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</si>
  <si>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</si>
  <si>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</si>
  <si>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</si>
  <si>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</si>
  <si>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</si>
  <si>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</si>
  <si>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</si>
  <si>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</si>
  <si>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</si>
  <si>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</si>
  <si>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</si>
  <si>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</si>
  <si>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</si>
  <si>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</si>
  <si>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</si>
  <si>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</si>
  <si>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</si>
  <si>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</si>
  <si>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</si>
  <si>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</si>
  <si>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</si>
  <si>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</si>
  <si>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</si>
  <si>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</si>
  <si>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</si>
  <si>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</si>
  <si>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</si>
  <si>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</si>
  <si>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</si>
  <si>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</si>
  <si>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</si>
  <si>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</si>
  <si>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</si>
  <si>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</si>
  <si>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</si>
  <si>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</si>
  <si>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</si>
  <si>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</si>
  <si>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</si>
  <si>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</si>
  <si>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</si>
  <si>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</si>
  <si>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</si>
  <si>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</si>
  <si>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</si>
  <si>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</si>
  <si>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</si>
  <si>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</si>
  <si>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</si>
  <si>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</si>
  <si>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</si>
  <si>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</si>
  <si>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</si>
  <si>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</si>
  <si>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</si>
  <si>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</si>
  <si>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</si>
  <si>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</si>
  <si>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</si>
  <si>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</si>
  <si>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</si>
  <si>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</si>
  <si>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</si>
  <si>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</si>
  <si>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</si>
  <si>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</si>
  <si>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</si>
  <si>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</si>
  <si>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</si>
  <si>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</si>
  <si>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</si>
  <si>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</si>
  <si>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</si>
  <si>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</si>
  <si>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</si>
  <si>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</si>
  <si>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</si>
  <si>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</si>
  <si>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</si>
  <si>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</si>
  <si>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</si>
  <si>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</si>
  <si>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</si>
  <si>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</si>
  <si>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</si>
  <si>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</si>
  <si>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</si>
  <si>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</si>
  <si>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</si>
  <si>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</si>
  <si>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</si>
  <si>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</si>
  <si>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</si>
  <si>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</si>
  <si>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</si>
  <si>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</si>
  <si>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</si>
  <si>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</si>
  <si>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</si>
  <si>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</si>
  <si>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</si>
  <si>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</si>
  <si>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</si>
  <si>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</si>
  <si>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</si>
  <si>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</si>
  <si>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</si>
  <si>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</si>
  <si>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</si>
  <si>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</si>
  <si>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</si>
  <si>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</si>
  <si>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</si>
  <si>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</si>
  <si>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</si>
  <si>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</si>
  <si>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</si>
  <si>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</si>
  <si>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</si>
  <si>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</si>
  <si>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</si>
  <si>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</si>
  <si>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</si>
  <si>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</si>
  <si>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</si>
  <si>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</si>
  <si>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</si>
  <si>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</si>
  <si>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</si>
  <si>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</si>
  <si>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</si>
  <si>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</si>
  <si>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</si>
  <si>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</si>
  <si>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</si>
  <si>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</si>
  <si>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</si>
  <si>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</si>
  <si>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</si>
  <si>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</si>
  <si>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</si>
  <si>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</si>
  <si>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</si>
  <si>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</si>
  <si>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</si>
  <si>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</si>
  <si>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</si>
  <si>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</si>
  <si>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</si>
  <si>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</si>
  <si>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</si>
  <si>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</si>
  <si>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</si>
  <si>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</si>
  <si>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</si>
  <si>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</si>
  <si>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</si>
  <si>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</si>
  <si>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</si>
  <si>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</si>
  <si>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</si>
  <si>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</si>
  <si>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</si>
  <si>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</si>
  <si>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</si>
  <si>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</si>
  <si>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</si>
  <si>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</si>
  <si>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</si>
  <si>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</si>
  <si>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</si>
  <si>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</si>
  <si>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</si>
  <si>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</si>
  <si>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</si>
  <si>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</si>
  <si>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</si>
  <si>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</si>
  <si>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</si>
  <si>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</si>
  <si>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</si>
  <si>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</si>
  <si>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</si>
  <si>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</si>
  <si>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</si>
  <si>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</si>
  <si>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</si>
  <si>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</si>
  <si>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</si>
  <si>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</si>
  <si>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</si>
  <si>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</si>
  <si>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</si>
  <si>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</si>
  <si>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</si>
  <si>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</si>
  <si>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</si>
  <si>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</si>
  <si>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</si>
  <si>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</si>
  <si>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</si>
  <si>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</si>
  <si>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</si>
  <si>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</si>
  <si>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</si>
  <si>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</si>
  <si>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</si>
  <si>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</si>
  <si>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</si>
  <si>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</si>
  <si>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</si>
  <si>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</si>
  <si>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</si>
  <si>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</si>
  <si>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</si>
  <si>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</si>
  <si>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</si>
  <si>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</si>
  <si>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</si>
  <si>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</si>
  <si>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</si>
  <si>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</si>
  <si>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</si>
  <si>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</si>
  <si>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</si>
  <si>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</si>
  <si>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</si>
  <si>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</si>
  <si>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</si>
  <si>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</si>
  <si>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</si>
  <si>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</si>
  <si>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</si>
  <si>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</si>
  <si>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</si>
  <si>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</si>
  <si>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</si>
  <si>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</si>
  <si>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</si>
  <si>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</si>
  <si>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</si>
  <si>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</si>
  <si>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</si>
  <si>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</si>
  <si>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</si>
  <si>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</si>
  <si>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</si>
  <si>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</si>
  <si>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</si>
  <si>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</si>
  <si>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</si>
  <si>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</si>
  <si>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</si>
  <si>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</si>
  <si>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</si>
  <si>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</si>
  <si>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</si>
  <si>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</si>
  <si>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</si>
  <si>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</si>
  <si>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</si>
  <si>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</si>
  <si>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</si>
  <si>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</si>
  <si>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</si>
  <si>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</si>
  <si>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</si>
  <si>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</si>
  <si>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</si>
  <si>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</si>
  <si>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</si>
  <si>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</si>
  <si>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</si>
  <si>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</si>
  <si>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</si>
  <si>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</si>
  <si>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</si>
  <si>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</si>
  <si>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</si>
  <si>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</si>
  <si>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</si>
  <si>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</si>
  <si>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</si>
  <si>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</si>
  <si>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</si>
  <si>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</si>
  <si>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</si>
  <si>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</si>
  <si>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</si>
  <si>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</si>
  <si>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</si>
  <si>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</si>
  <si>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</si>
  <si>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</si>
  <si>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</si>
  <si>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</si>
  <si>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</si>
  <si>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</si>
  <si>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</si>
  <si>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</si>
  <si>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</si>
  <si>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</si>
  <si>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</si>
  <si>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</si>
  <si>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</si>
  <si>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</si>
  <si>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</si>
  <si>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</si>
  <si>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</si>
  <si>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</si>
  <si>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</si>
  <si>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</si>
  <si>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</si>
  <si>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</si>
  <si>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</si>
  <si>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</si>
  <si>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</si>
  <si>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</si>
  <si>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</si>
  <si>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</si>
  <si>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</si>
  <si>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</si>
  <si>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</si>
  <si>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</si>
  <si>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</si>
  <si>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</si>
  <si>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</si>
  <si>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</si>
  <si>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</si>
  <si>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</si>
  <si>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</si>
  <si>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</si>
  <si>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</si>
  <si>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</si>
  <si>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</si>
  <si>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</si>
  <si>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</si>
  <si>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</si>
  <si>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</si>
  <si>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</si>
  <si>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</si>
  <si>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</si>
  <si>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</si>
  <si>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</si>
  <si>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</si>
  <si>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</si>
  <si>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</si>
  <si>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</si>
  <si>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</si>
  <si>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</si>
  <si>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</si>
  <si>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</si>
  <si>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</si>
  <si>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</si>
  <si>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</si>
  <si>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</si>
  <si>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</si>
  <si>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</si>
  <si>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</si>
  <si>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</si>
  <si>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</si>
  <si>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</si>
  <si>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</si>
  <si>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</si>
  <si>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</si>
  <si>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</si>
  <si>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</si>
  <si>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</si>
  <si>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</si>
  <si>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</si>
  <si>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</si>
  <si>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</si>
  <si>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</si>
  <si>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</si>
  <si>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</si>
  <si>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</si>
  <si>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</si>
  <si>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</si>
  <si>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</si>
  <si>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</si>
  <si>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</si>
  <si>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</si>
  <si>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</si>
  <si>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</si>
  <si>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</si>
  <si>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</si>
  <si>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</si>
  <si>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</si>
  <si>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</si>
  <si>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</si>
  <si>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</si>
  <si>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</si>
  <si>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</si>
  <si>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</si>
  <si>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</si>
  <si>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</si>
  <si>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</si>
  <si>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</si>
  <si>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</si>
  <si>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</si>
  <si>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</si>
  <si>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</si>
  <si>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</si>
  <si>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</si>
  <si>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</si>
  <si>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</si>
  <si>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</si>
  <si>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</si>
  <si>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</si>
  <si>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</si>
  <si>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</si>
  <si>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</si>
  <si>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</si>
  <si>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</si>
  <si>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</si>
  <si>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</si>
  <si>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</si>
  <si>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</si>
  <si>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</si>
  <si>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</si>
  <si>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</si>
  <si>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</si>
  <si>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</si>
  <si>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</si>
  <si>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</si>
  <si>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</si>
  <si>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</si>
  <si>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</si>
  <si>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</si>
  <si>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</si>
  <si>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</si>
  <si>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</si>
  <si>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</si>
  <si>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</si>
  <si>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</si>
  <si>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</si>
  <si>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</si>
  <si>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</si>
  <si>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</si>
  <si>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</si>
  <si>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</si>
  <si>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</si>
  <si>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</si>
  <si>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</si>
  <si>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</si>
  <si>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</si>
  <si>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</si>
  <si>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</si>
  <si>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</si>
  <si>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</si>
  <si>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</si>
  <si>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</si>
  <si>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</si>
  <si>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</si>
  <si>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</si>
  <si>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</si>
  <si>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</si>
  <si>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</si>
  <si>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</si>
  <si>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</si>
  <si>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</si>
  <si>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</si>
  <si>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</si>
  <si>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</si>
  <si>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</si>
  <si>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</si>
  <si>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</si>
  <si>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</si>
  <si>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</si>
  <si>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</si>
  <si>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</si>
  <si>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</si>
  <si>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</si>
  <si>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</si>
  <si>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</si>
  <si>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</si>
  <si>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</si>
  <si>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</si>
  <si>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</si>
  <si>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</si>
  <si>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</si>
  <si>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</si>
  <si>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</si>
  <si>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</si>
  <si>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</si>
  <si>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</si>
  <si>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</si>
  <si>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</si>
  <si>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</si>
  <si>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</si>
  <si>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</si>
  <si>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</si>
  <si>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</si>
  <si>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</si>
  <si>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</si>
  <si>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</si>
  <si>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</si>
  <si>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</si>
  <si>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</si>
  <si>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</si>
  <si>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</si>
  <si>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</si>
  <si>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</si>
  <si>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</si>
  <si>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</si>
  <si>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</si>
  <si>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</si>
  <si>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</si>
  <si>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</si>
  <si>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</si>
  <si>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</si>
  <si>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</si>
  <si>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</si>
  <si>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</si>
  <si>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</si>
  <si>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</si>
  <si>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</si>
  <si>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</si>
  <si>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</si>
  <si>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</si>
  <si>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</si>
  <si>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</si>
  <si>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</si>
  <si>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</si>
  <si>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</si>
  <si>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</si>
  <si>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</si>
  <si>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</si>
  <si>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</si>
  <si>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</si>
  <si>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</si>
  <si>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</si>
  <si>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</si>
  <si>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</si>
  <si>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</si>
  <si>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</si>
  <si>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</si>
  <si>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</si>
  <si>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</si>
  <si>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</si>
  <si>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</si>
  <si>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</si>
  <si>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</si>
  <si>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</si>
  <si>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</si>
  <si>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</si>
  <si>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</si>
  <si>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</si>
  <si>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</si>
  <si>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</si>
  <si>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</si>
  <si>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</si>
  <si>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</si>
  <si>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</si>
  <si>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</si>
  <si>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</si>
  <si>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</si>
  <si>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</si>
  <si>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</si>
  <si>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</si>
  <si>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</si>
  <si>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</si>
  <si>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</si>
  <si>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</si>
  <si>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</si>
  <si>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</si>
  <si>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</si>
  <si>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</si>
  <si>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</si>
  <si>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</si>
  <si>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</si>
  <si>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</si>
  <si>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</si>
  <si>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</si>
  <si>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</si>
  <si>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</si>
  <si>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</si>
  <si>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</si>
  <si>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</si>
  <si>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</si>
  <si>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</si>
  <si>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</si>
  <si>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</si>
  <si>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</si>
  <si>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</si>
  <si>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</si>
  <si>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</si>
  <si>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</si>
  <si>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</si>
  <si>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</si>
  <si>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</si>
  <si>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</si>
  <si>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</si>
  <si>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</si>
  <si>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</si>
  <si>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</si>
  <si>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</si>
  <si>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</si>
  <si>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</si>
  <si>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</si>
  <si>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</si>
  <si>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</si>
  <si>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</si>
  <si>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</si>
  <si>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</si>
  <si>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</si>
  <si>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</si>
  <si>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</si>
  <si>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</si>
  <si>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</si>
  <si>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</si>
  <si>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</si>
  <si>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</si>
  <si>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</si>
  <si>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</si>
  <si>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</si>
  <si>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</si>
  <si>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</si>
  <si>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</si>
  <si>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</si>
  <si>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</si>
  <si>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</si>
  <si>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</si>
  <si>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</si>
  <si>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</si>
  <si>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</si>
  <si>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</si>
  <si>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</si>
  <si>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</si>
  <si>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</si>
  <si>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</si>
  <si>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</si>
  <si>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</si>
  <si>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</si>
  <si>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</si>
  <si>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</si>
  <si>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</si>
  <si>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</si>
  <si>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</si>
  <si>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</si>
  <si>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</si>
  <si>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</si>
  <si>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</si>
  <si>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</si>
  <si>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</si>
  <si>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</si>
  <si>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</si>
  <si>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</si>
  <si>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</si>
  <si>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</si>
  <si>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</si>
  <si>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</si>
  <si>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</si>
  <si>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</si>
  <si>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</si>
  <si>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</si>
  <si>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</si>
  <si>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</si>
  <si>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</si>
  <si>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</si>
  <si>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</si>
  <si>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</si>
  <si>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</si>
  <si>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</si>
  <si>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</si>
  <si>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</si>
  <si>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</si>
  <si>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</si>
  <si>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</si>
  <si>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</si>
  <si>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</si>
  <si>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</si>
  <si>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</si>
  <si>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</si>
  <si>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</si>
  <si>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</si>
  <si>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</si>
  <si>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</si>
  <si>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</si>
  <si>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</si>
  <si>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</si>
  <si>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</si>
  <si>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</si>
  <si>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</si>
  <si>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</si>
  <si>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</si>
  <si>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</si>
  <si>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</si>
  <si>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</si>
  <si>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</si>
  <si>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</si>
  <si>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</si>
  <si>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</si>
  <si>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</si>
  <si>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</si>
  <si>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</si>
  <si>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</si>
  <si>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</si>
  <si>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</si>
  <si>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</si>
  <si>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</si>
  <si>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</si>
  <si>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</si>
  <si>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</si>
  <si>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</si>
  <si>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</si>
  <si>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</si>
  <si>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</si>
  <si>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</si>
  <si>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</si>
  <si>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</si>
  <si>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</si>
  <si>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</si>
  <si>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</si>
  <si>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</si>
  <si>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</si>
  <si>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</si>
  <si>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</si>
  <si>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</si>
  <si>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</si>
  <si>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</si>
  <si>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</si>
  <si>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</si>
  <si>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</si>
  <si>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</si>
  <si>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</si>
  <si>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</si>
  <si>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</si>
  <si>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</si>
  <si>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</si>
  <si>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</si>
  <si>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</si>
  <si>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</si>
  <si>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</si>
  <si>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</si>
  <si>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</si>
  <si>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</si>
  <si>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</si>
  <si>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</si>
  <si>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</si>
  <si>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</si>
  <si>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</si>
  <si>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</si>
  <si>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</si>
  <si>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</si>
  <si>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</si>
  <si>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</si>
  <si>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</si>
  <si>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</si>
  <si>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</si>
  <si>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</si>
  <si>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</si>
  <si>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</si>
  <si>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</si>
  <si>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</si>
  <si>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</si>
  <si>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</si>
  <si>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</si>
  <si>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</si>
  <si>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</si>
  <si>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</si>
  <si>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</si>
  <si>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</si>
  <si>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</si>
  <si>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</si>
  <si>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</si>
  <si>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</si>
  <si>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</si>
  <si>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</si>
  <si>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</si>
  <si>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</si>
  <si>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</si>
  <si>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</si>
  <si>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</si>
  <si>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</si>
  <si>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</si>
  <si>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</si>
  <si>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</si>
  <si>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</si>
  <si>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</si>
  <si>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</si>
  <si>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</si>
  <si>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</si>
  <si>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</si>
  <si>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</si>
  <si>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</si>
  <si>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</si>
  <si>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</si>
  <si>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</si>
  <si>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</si>
  <si>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</si>
  <si>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</si>
  <si>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</si>
  <si>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</si>
  <si>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</si>
  <si>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</si>
  <si>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</si>
  <si>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</si>
  <si>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</si>
  <si>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</si>
  <si>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</si>
  <si>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</si>
  <si>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</si>
  <si>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</si>
  <si>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</si>
  <si>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</si>
  <si>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</si>
  <si>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</si>
  <si>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</si>
  <si>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</si>
  <si>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</si>
  <si>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</si>
  <si>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</si>
  <si>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</si>
  <si>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</si>
  <si>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</si>
  <si>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</si>
  <si>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</si>
  <si>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</si>
  <si>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</si>
  <si>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</si>
  <si>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</si>
  <si>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</si>
  <si>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</si>
  <si>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</si>
  <si>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</si>
  <si>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</si>
  <si>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</si>
  <si>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</si>
  <si>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</si>
  <si>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</si>
  <si>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</si>
  <si>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</si>
  <si>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</si>
  <si>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</si>
  <si>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</si>
  <si>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</si>
  <si>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</si>
  <si>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</si>
  <si>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</si>
  <si>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</si>
  <si>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</si>
  <si>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</si>
  <si>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</si>
  <si>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</si>
  <si>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</si>
  <si>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</si>
  <si>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</si>
  <si>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</si>
  <si>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</si>
  <si>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</si>
  <si>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</si>
  <si>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</si>
  <si>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</si>
  <si>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</si>
  <si>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</si>
  <si>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</si>
  <si>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</si>
  <si>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</si>
  <si>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</si>
  <si>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</si>
  <si>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</si>
  <si>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</si>
  <si>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</si>
  <si>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</si>
  <si>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</si>
  <si>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</si>
  <si>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</si>
  <si>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</si>
  <si>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</si>
  <si>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</si>
  <si>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</si>
  <si>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</si>
  <si>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</si>
  <si>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</si>
  <si>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</si>
  <si>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</si>
  <si>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</si>
  <si>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</si>
  <si>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</si>
  <si>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</si>
  <si>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</si>
  <si>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</si>
  <si>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</si>
  <si>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</si>
  <si>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</si>
  <si>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</si>
  <si>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</si>
  <si>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</si>
  <si>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</si>
  <si>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</si>
  <si>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</si>
  <si>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</si>
  <si>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</si>
  <si>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</si>
  <si>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</si>
  <si>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</si>
  <si>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</si>
  <si>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</si>
  <si>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</si>
  <si>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</si>
  <si>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</si>
  <si>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</si>
  <si>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</si>
  <si>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</si>
  <si>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</si>
  <si>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</si>
  <si>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</si>
  <si>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</si>
  <si>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</si>
  <si>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</si>
  <si>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</si>
  <si>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</si>
  <si>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</si>
  <si>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</si>
  <si>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</si>
  <si>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</si>
  <si>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</si>
  <si>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</si>
  <si>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</si>
  <si>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</si>
  <si>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</si>
  <si>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</si>
  <si>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</si>
  <si>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</si>
  <si>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</si>
  <si>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</si>
  <si>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</si>
  <si>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</si>
  <si>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</si>
  <si>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</si>
  <si>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</si>
  <si>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</si>
  <si>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</si>
  <si>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</si>
  <si>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</si>
  <si>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</si>
  <si>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</si>
  <si>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</si>
  <si>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</si>
  <si>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</si>
  <si>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</si>
  <si>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</si>
  <si>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</si>
  <si>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</si>
  <si>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</si>
  <si>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</si>
  <si>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</si>
  <si>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</si>
  <si>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</si>
  <si>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</si>
  <si>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</si>
  <si>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</si>
  <si>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</si>
  <si>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</si>
  <si>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</si>
  <si>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</si>
  <si>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</si>
  <si>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</si>
  <si>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</si>
  <si>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</si>
  <si>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</si>
  <si>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</si>
  <si>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</si>
  <si>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</si>
  <si>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</si>
  <si>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</si>
  <si>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</si>
  <si>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</si>
  <si>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</si>
  <si>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</si>
  <si>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</si>
  <si>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</si>
  <si>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</si>
  <si>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</si>
  <si>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</si>
  <si>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</si>
  <si>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</si>
  <si>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</si>
  <si>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</si>
  <si>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</si>
  <si>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</si>
  <si>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</si>
  <si>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</si>
  <si>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</si>
  <si>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</si>
  <si>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</si>
  <si>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</si>
  <si>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</si>
  <si>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</si>
  <si>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</si>
  <si>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</si>
  <si>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</si>
  <si>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</si>
  <si>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</si>
  <si>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</si>
  <si>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</si>
  <si>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</si>
  <si>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</si>
  <si>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</si>
  <si>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</si>
  <si>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</si>
  <si>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</si>
  <si>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</si>
  <si>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</si>
  <si>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</si>
  <si>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</si>
  <si>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</si>
  <si>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</si>
  <si>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</si>
  <si>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</si>
  <si>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</si>
  <si>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</si>
  <si>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</si>
  <si>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</si>
  <si>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</si>
  <si>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</si>
  <si>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</si>
  <si>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</si>
  <si>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</si>
  <si>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</si>
  <si>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</si>
  <si>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</si>
  <si>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</si>
  <si>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</si>
  <si>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</si>
  <si>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</si>
  <si>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</si>
  <si>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</si>
  <si>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</si>
  <si>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</si>
  <si>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</si>
  <si>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</si>
  <si>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</si>
  <si>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</si>
  <si>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</si>
  <si>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</si>
  <si>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</si>
  <si>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</si>
  <si>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</si>
  <si>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</si>
  <si>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</si>
  <si>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</si>
  <si>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</si>
  <si>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</si>
  <si>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</si>
  <si>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</si>
  <si>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</si>
  <si>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</si>
  <si>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</si>
  <si>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</si>
  <si>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</si>
  <si>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</si>
  <si>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</si>
  <si>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</si>
  <si>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</si>
  <si>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</si>
  <si>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</si>
  <si>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</si>
  <si>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</si>
  <si>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</si>
  <si>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</si>
  <si>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</si>
  <si>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</si>
  <si>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</si>
  <si>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</si>
  <si>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</si>
  <si>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</si>
  <si>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</si>
  <si>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</si>
  <si>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</si>
  <si>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</si>
  <si>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</si>
  <si>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</si>
  <si>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</si>
  <si>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</si>
  <si>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</si>
  <si>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</si>
  <si>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</si>
  <si>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</si>
  <si>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</si>
  <si>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</si>
  <si>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</si>
  <si>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</si>
  <si>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</si>
  <si>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</si>
  <si>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</si>
  <si>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</si>
  <si>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</si>
  <si>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</si>
  <si>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</si>
  <si>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</si>
  <si>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</si>
  <si>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</si>
  <si>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</si>
  <si>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</si>
  <si>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</si>
  <si>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</si>
  <si>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</si>
  <si>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</si>
  <si>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</si>
  <si>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</si>
  <si>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</si>
  <si>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</si>
  <si>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</si>
  <si>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</si>
  <si>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</si>
  <si>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</si>
  <si>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</si>
  <si>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</si>
  <si>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</si>
  <si>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</si>
  <si>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</si>
  <si>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</si>
  <si>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</si>
  <si>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</si>
  <si>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</si>
  <si>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</si>
  <si>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</si>
  <si>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</si>
  <si>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</si>
  <si>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</si>
  <si>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</si>
  <si>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</si>
  <si>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</si>
  <si>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</si>
  <si>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</si>
  <si>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</si>
  <si>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</si>
  <si>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</si>
  <si>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</si>
  <si>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</si>
  <si>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</si>
  <si>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</si>
  <si>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</si>
  <si>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</si>
  <si>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</si>
  <si>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</si>
  <si>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</si>
  <si>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</si>
  <si>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</si>
  <si>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</si>
  <si>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</si>
  <si>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</si>
  <si>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</si>
  <si>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</si>
  <si>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</si>
  <si>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</si>
  <si>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</si>
  <si>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</si>
  <si>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</si>
  <si>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</si>
  <si>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</si>
  <si>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</si>
  <si>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</si>
  <si>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</si>
  <si>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</si>
  <si>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</si>
  <si>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</si>
  <si>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</si>
  <si>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</si>
  <si>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</si>
  <si>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</si>
  <si>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</si>
  <si>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</si>
  <si>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</si>
  <si>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</si>
  <si>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</si>
  <si>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</si>
  <si>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</si>
  <si>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</si>
  <si>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</si>
  <si>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</si>
  <si>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</si>
  <si>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</si>
  <si>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</si>
  <si>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</si>
  <si>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</si>
  <si>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</si>
  <si>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</si>
  <si>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</si>
  <si>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</si>
  <si>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</si>
  <si>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</si>
  <si>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</si>
  <si>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</si>
  <si>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</si>
  <si>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</si>
  <si>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</si>
  <si>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</si>
  <si>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</si>
  <si>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</si>
  <si>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</si>
  <si>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</si>
  <si>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</si>
  <si>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</si>
  <si>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</si>
  <si>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</si>
  <si>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</si>
  <si>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</si>
  <si>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</si>
  <si>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</si>
  <si>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</si>
  <si>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</si>
  <si>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</si>
  <si>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</si>
  <si>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</si>
  <si>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</si>
  <si>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</si>
  <si>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</si>
  <si>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</si>
  <si>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</si>
  <si>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</si>
  <si>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</si>
  <si>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</si>
  <si>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</si>
  <si>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</si>
  <si>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</si>
  <si>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</si>
  <si>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</si>
  <si>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</si>
  <si>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</si>
  <si>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</si>
  <si>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</si>
  <si>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</si>
  <si>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</si>
  <si>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</si>
  <si>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</si>
  <si>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</si>
  <si>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</si>
  <si>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</si>
  <si>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</si>
  <si>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</si>
  <si>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</si>
  <si>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</si>
  <si>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</si>
  <si>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</si>
  <si>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</si>
  <si>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</si>
  <si>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</si>
  <si>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</si>
  <si>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</si>
  <si>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</si>
  <si>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</si>
  <si>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</si>
  <si>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</si>
  <si>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</si>
  <si>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</si>
  <si>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</si>
  <si>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</si>
  <si>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</si>
  <si>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</si>
  <si>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</si>
  <si>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</si>
  <si>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</si>
  <si>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</si>
  <si>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</si>
  <si>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</si>
  <si>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</si>
  <si>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</si>
  <si>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</si>
  <si>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</si>
  <si>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</si>
  <si>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</si>
  <si>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</si>
  <si>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</si>
  <si>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</si>
  <si>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</si>
  <si>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</si>
  <si>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</si>
  <si>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</si>
  <si>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</si>
  <si>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</si>
  <si>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</si>
  <si>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</si>
  <si>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</si>
  <si>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</si>
  <si>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</si>
  <si>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</si>
  <si>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</si>
  <si>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</si>
  <si>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</si>
  <si>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</si>
  <si>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</si>
  <si>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</si>
  <si>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</si>
  <si>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</si>
  <si>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</si>
  <si>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</si>
  <si>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</si>
  <si>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</si>
  <si>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</si>
  <si>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</si>
  <si>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</si>
  <si>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</si>
  <si>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</si>
  <si>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</si>
  <si>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</si>
  <si>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</si>
  <si>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</si>
  <si>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</si>
  <si>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</si>
  <si>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</si>
  <si>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</si>
  <si>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</si>
  <si>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</si>
  <si>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</si>
  <si>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</si>
  <si>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</si>
  <si>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</si>
  <si>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</si>
  <si>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</si>
  <si>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</si>
  <si>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</si>
  <si>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</si>
  <si>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</si>
  <si>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</si>
  <si>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</si>
  <si>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</si>
  <si>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</si>
  <si>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</si>
  <si>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</si>
  <si>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</si>
  <si>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</si>
  <si>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</si>
  <si>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</si>
  <si>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</si>
  <si>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</si>
  <si>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</si>
  <si>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</si>
  <si>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</si>
  <si>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</si>
  <si>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</si>
  <si>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</si>
  <si>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</si>
  <si>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</si>
  <si>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</si>
  <si>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</si>
  <si>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</si>
  <si>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</si>
  <si>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</si>
  <si>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</si>
  <si>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</si>
  <si>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</si>
  <si>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</si>
  <si>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</si>
  <si>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</si>
  <si>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</si>
  <si>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</si>
  <si>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</si>
  <si>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</si>
  <si>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</si>
  <si>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</si>
  <si>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</si>
  <si>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</si>
  <si>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</si>
  <si>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</si>
  <si>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</si>
  <si>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</si>
  <si>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</si>
  <si>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</si>
  <si>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</si>
  <si>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</si>
  <si>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</si>
  <si>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</si>
  <si>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</si>
  <si>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</si>
  <si>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</si>
  <si>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</si>
  <si>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</si>
  <si>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</si>
  <si>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</si>
  <si>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</si>
  <si>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</si>
  <si>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</si>
  <si>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</si>
  <si>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</si>
  <si>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</si>
  <si>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</si>
  <si>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</si>
  <si>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</si>
  <si>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</si>
  <si>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</si>
  <si>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</si>
  <si>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</si>
  <si>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</si>
  <si>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</si>
  <si>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</si>
  <si>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</si>
  <si>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</si>
  <si>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</si>
  <si>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</si>
  <si>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</si>
  <si>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</si>
  <si>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</si>
  <si>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</si>
  <si>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</si>
  <si>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</si>
  <si>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</si>
  <si>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</si>
  <si>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</si>
  <si>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</si>
  <si>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</si>
  <si>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</si>
  <si>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</si>
  <si>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</si>
  <si>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</si>
  <si>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</si>
  <si>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</si>
  <si>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</si>
  <si>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</si>
  <si>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</si>
  <si>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</si>
  <si>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</si>
  <si>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</si>
  <si>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</si>
  <si>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</si>
  <si>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</si>
  <si>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</si>
  <si>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</si>
  <si>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</si>
  <si>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</si>
  <si>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</si>
  <si>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</si>
  <si>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</si>
  <si>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</si>
  <si>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</si>
  <si>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</si>
  <si>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</si>
  <si>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</si>
  <si>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</si>
  <si>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</si>
  <si>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</si>
  <si>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</si>
  <si>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</si>
  <si>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</si>
  <si>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</si>
  <si>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</si>
  <si>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</si>
  <si>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</si>
  <si>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</si>
  <si>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</si>
  <si>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</si>
  <si>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</si>
  <si>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</si>
  <si>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</si>
  <si>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</si>
  <si>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</si>
  <si>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</si>
  <si>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</si>
  <si>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</si>
  <si>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</si>
  <si>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</si>
  <si>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</si>
  <si>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</si>
  <si>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</si>
  <si>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</si>
  <si>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</si>
  <si>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</si>
  <si>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</si>
  <si>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</si>
  <si>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</si>
  <si>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</si>
  <si>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</si>
  <si>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</si>
  <si>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</si>
  <si>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</si>
  <si>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</si>
  <si>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</si>
  <si>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</si>
  <si>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</si>
  <si>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</si>
  <si>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</si>
  <si>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</si>
  <si>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</si>
  <si>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</si>
  <si>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</si>
  <si>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</si>
  <si>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</si>
  <si>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</si>
  <si>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</si>
  <si>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</si>
  <si>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</si>
  <si>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</si>
  <si>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</si>
  <si>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</si>
  <si>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</si>
  <si>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</si>
  <si>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</si>
  <si>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</si>
  <si>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</si>
  <si>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</si>
  <si>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</si>
  <si>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</si>
  <si>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</si>
  <si>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</si>
  <si>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</si>
  <si>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</si>
  <si>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</si>
  <si>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</si>
  <si>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</si>
  <si>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</si>
  <si>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</si>
  <si>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</si>
  <si>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</si>
  <si>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</si>
  <si>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</si>
  <si>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</si>
  <si>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</si>
  <si>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</si>
  <si>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</si>
  <si>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</si>
  <si>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</si>
  <si>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</si>
  <si>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</si>
  <si>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</si>
  <si>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</si>
  <si>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</si>
  <si>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</si>
  <si>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</si>
  <si>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</si>
  <si>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</si>
  <si>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</si>
  <si>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</si>
  <si>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</si>
  <si>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</si>
  <si>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</si>
  <si>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</si>
  <si>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</si>
  <si>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</si>
  <si>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</si>
  <si>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</si>
  <si>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</si>
  <si>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</si>
  <si>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</si>
  <si>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</si>
  <si>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</si>
  <si>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</si>
  <si>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</si>
  <si>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</si>
  <si>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</si>
  <si>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</si>
  <si>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</si>
  <si>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</si>
  <si>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</si>
  <si>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</si>
  <si>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</si>
  <si>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</si>
  <si>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</si>
  <si>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</si>
  <si>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</si>
  <si>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</si>
  <si>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</si>
  <si>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</si>
  <si>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</si>
  <si>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</si>
  <si>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</si>
  <si>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</si>
  <si>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</si>
  <si>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</si>
  <si>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</si>
  <si>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</si>
  <si>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</si>
  <si>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</si>
  <si>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</si>
  <si>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</si>
  <si>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</si>
  <si>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</si>
  <si>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</si>
  <si>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</si>
  <si>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</si>
  <si>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</si>
  <si>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</si>
  <si>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</si>
  <si>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</si>
  <si>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</si>
  <si>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</si>
  <si>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</si>
  <si>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</si>
  <si>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</si>
  <si>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</si>
  <si>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</si>
  <si>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</si>
  <si>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</si>
  <si>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</si>
  <si>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</si>
  <si>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</si>
  <si>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</si>
  <si>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</si>
  <si>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</si>
  <si>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</si>
  <si>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</si>
  <si>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</si>
  <si>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</si>
  <si>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</si>
  <si>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</si>
  <si>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</si>
  <si>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</si>
  <si>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</si>
  <si>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</si>
  <si>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</si>
  <si>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</si>
  <si>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</si>
  <si>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</si>
  <si>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</si>
  <si>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</si>
  <si>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</si>
  <si>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</si>
  <si>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</si>
  <si>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</si>
  <si>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</si>
  <si>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</si>
  <si>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</si>
  <si>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</si>
  <si>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</si>
  <si>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</si>
  <si>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</si>
  <si>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</si>
  <si>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</si>
  <si>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</si>
  <si>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</si>
  <si>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</si>
  <si>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</si>
  <si>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</si>
  <si>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</si>
  <si>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</si>
  <si>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</si>
  <si>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</si>
  <si>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</si>
  <si>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</si>
  <si>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</si>
  <si>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</si>
  <si>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</si>
  <si>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</si>
  <si>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</si>
  <si>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</si>
  <si>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</si>
  <si>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</si>
  <si>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</si>
  <si>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</si>
  <si>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</si>
  <si>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</si>
  <si>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</si>
  <si>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</si>
  <si>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</si>
  <si>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</si>
  <si>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</si>
  <si>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</si>
  <si>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</si>
  <si>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</si>
  <si>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</si>
  <si>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</si>
  <si>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</si>
  <si>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</si>
  <si>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</si>
  <si>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</si>
  <si>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</si>
  <si>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</si>
  <si>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</si>
  <si>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</si>
  <si>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</si>
  <si>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</si>
  <si>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</si>
  <si>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</si>
  <si>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</si>
  <si>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</si>
  <si>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</si>
  <si>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</si>
  <si>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</si>
  <si>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</si>
  <si>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</si>
  <si>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</si>
  <si>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</si>
  <si>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</si>
  <si>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</si>
  <si>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</si>
  <si>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</si>
  <si>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</si>
  <si>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</si>
  <si>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</si>
  <si>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</si>
  <si>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</si>
  <si>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</si>
  <si>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</si>
  <si>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</si>
  <si>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</si>
  <si>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</si>
  <si>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</si>
  <si>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</si>
  <si>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</si>
  <si>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</si>
  <si>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</si>
  <si>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</si>
  <si>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</si>
  <si>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</si>
  <si>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</si>
  <si>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</si>
  <si>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</si>
  <si>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</si>
  <si>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</si>
  <si>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</si>
  <si>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</si>
  <si>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</si>
  <si>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</si>
  <si>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</si>
  <si>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</si>
  <si>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</si>
  <si>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</si>
  <si>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</si>
  <si>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</si>
  <si>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</si>
  <si>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</si>
  <si>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</si>
  <si>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</si>
  <si>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</si>
  <si>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</si>
  <si>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</si>
  <si>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</si>
  <si>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</si>
  <si>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</si>
  <si>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</si>
  <si>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</si>
  <si>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</si>
  <si>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</si>
  <si>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</si>
  <si>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</si>
  <si>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</si>
  <si>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</si>
  <si>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</si>
  <si>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</si>
  <si>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</si>
  <si>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</si>
  <si>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</si>
  <si>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</si>
  <si>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</si>
  <si>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</si>
  <si>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</si>
  <si>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</si>
  <si>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</si>
  <si>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</si>
  <si>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</si>
  <si>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</si>
  <si>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</si>
  <si>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</si>
  <si>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</si>
  <si>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</si>
  <si>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</si>
  <si>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</si>
  <si>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</si>
  <si>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</si>
  <si>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</si>
  <si>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</si>
  <si>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</si>
  <si>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</si>
  <si>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</si>
  <si>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</si>
  <si>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</si>
  <si>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</si>
  <si>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</si>
  <si>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</si>
  <si>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</si>
  <si>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</si>
  <si>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</si>
  <si>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</si>
  <si>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</si>
  <si>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</si>
  <si>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</si>
  <si>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</si>
  <si>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</si>
  <si>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</si>
  <si>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</si>
  <si>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</si>
  <si>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</si>
  <si>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</si>
  <si>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</si>
  <si>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</si>
  <si>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</si>
  <si>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</si>
  <si>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</si>
  <si>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</si>
  <si>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</si>
  <si>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</si>
  <si>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</si>
  <si>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</si>
  <si>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</si>
  <si>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</si>
  <si>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</si>
  <si>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</si>
  <si>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</si>
  <si>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</si>
  <si>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</si>
  <si>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</si>
  <si>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</si>
  <si>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</si>
  <si>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</si>
  <si>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</si>
  <si>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</si>
  <si>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</si>
  <si>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</si>
  <si>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</si>
  <si>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</si>
  <si>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</si>
  <si>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</si>
  <si>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</si>
  <si>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</si>
  <si>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</si>
  <si>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</si>
  <si>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</si>
  <si>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</si>
  <si>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</si>
  <si>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</si>
  <si>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</si>
  <si>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</si>
  <si>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</si>
  <si>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</si>
  <si>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</si>
  <si>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</si>
  <si>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</si>
  <si>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</si>
  <si>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</si>
  <si>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</si>
  <si>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</si>
  <si>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</si>
  <si>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</si>
  <si>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</si>
  <si>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</si>
  <si>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</si>
  <si>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</si>
  <si>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</si>
  <si>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</si>
  <si>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</si>
  <si>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</si>
  <si>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</si>
  <si>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</si>
  <si>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</si>
  <si>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</si>
  <si>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</si>
  <si>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</si>
  <si>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</si>
  <si>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</si>
  <si>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</si>
  <si>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</si>
  <si>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</si>
  <si>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</si>
  <si>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</si>
  <si>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</si>
  <si>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</si>
  <si>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</si>
  <si>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</si>
  <si>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</si>
  <si>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</si>
  <si>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</si>
  <si>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</si>
  <si>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</si>
  <si>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</si>
  <si>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</si>
  <si>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</si>
  <si>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</si>
  <si>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</si>
  <si>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</si>
  <si>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</si>
  <si>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</si>
  <si>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</si>
  <si>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</si>
  <si>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</si>
  <si>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</si>
  <si>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</si>
  <si>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</si>
  <si>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</si>
  <si>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</si>
  <si>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</si>
  <si>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</si>
  <si>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</si>
  <si>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</si>
  <si>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</si>
  <si>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</si>
  <si>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</si>
  <si>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</si>
  <si>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</si>
  <si>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</si>
  <si>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</si>
  <si>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</si>
  <si>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</si>
  <si>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</si>
  <si>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</si>
  <si>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</si>
  <si>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</si>
  <si>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</si>
  <si>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</si>
  <si>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</si>
  <si>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</si>
  <si>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</si>
  <si>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</si>
  <si>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</si>
  <si>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</si>
  <si>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</si>
  <si>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</si>
  <si>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</si>
  <si>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</si>
  <si>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</si>
  <si>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</si>
  <si>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</si>
  <si>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</si>
  <si>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</si>
  <si>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</si>
  <si>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</si>
  <si>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</si>
  <si>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</si>
  <si>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</si>
  <si>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</si>
  <si>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</si>
  <si>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</si>
  <si>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</si>
  <si>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</si>
  <si>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</si>
  <si>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</si>
  <si>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</si>
  <si>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</si>
  <si>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</si>
  <si>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</si>
  <si>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</si>
  <si>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</si>
  <si>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</si>
  <si>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</si>
  <si>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</si>
  <si>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</si>
  <si>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</si>
  <si>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</si>
  <si>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</si>
  <si>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</si>
  <si>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</si>
  <si>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</si>
  <si>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</si>
  <si>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</si>
  <si>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</si>
  <si>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</si>
  <si>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</si>
  <si>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</si>
  <si>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</si>
  <si>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</si>
  <si>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</si>
  <si>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</si>
  <si>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</si>
  <si>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</si>
  <si>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</si>
  <si>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</si>
  <si>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</si>
  <si>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</si>
  <si>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</si>
  <si>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</si>
  <si>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</si>
  <si>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</si>
  <si>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</si>
  <si>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</si>
  <si>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</si>
  <si>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</si>
  <si>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</si>
  <si>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</si>
  <si>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</si>
  <si>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</si>
  <si>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</si>
  <si>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</si>
  <si>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</si>
  <si>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</si>
  <si>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</si>
  <si>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</si>
  <si>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</si>
  <si>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</si>
  <si>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</si>
  <si>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</si>
  <si>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</si>
  <si>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</si>
  <si>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</si>
  <si>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</si>
  <si>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</si>
  <si>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</si>
  <si>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</si>
  <si>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</si>
  <si>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</si>
  <si>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</si>
  <si>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</si>
  <si>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</si>
  <si>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</si>
  <si>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</si>
  <si>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</si>
  <si>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</si>
  <si>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</si>
  <si>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</si>
  <si>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</si>
  <si>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</si>
  <si>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</si>
  <si>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</si>
  <si>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</si>
  <si>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</si>
  <si>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</si>
  <si>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</si>
  <si>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</si>
  <si>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</si>
  <si>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</si>
  <si>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</si>
  <si>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</si>
  <si>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</si>
  <si>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</si>
  <si>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</si>
  <si>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</si>
  <si>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</si>
  <si>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</si>
  <si>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</si>
  <si>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</si>
  <si>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</si>
  <si>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</si>
  <si>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</si>
  <si>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</si>
  <si>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</si>
  <si>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</si>
  <si>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</si>
  <si>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</si>
  <si>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</si>
  <si>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</si>
  <si>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</si>
  <si>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</si>
  <si>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</si>
  <si>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</si>
  <si>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</si>
  <si>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</si>
  <si>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</si>
  <si>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</si>
  <si>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</si>
  <si>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</si>
  <si>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</si>
  <si>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</si>
  <si>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</si>
  <si>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</si>
  <si>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</si>
  <si>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</si>
  <si>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</si>
  <si>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</si>
  <si>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</si>
  <si>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</si>
  <si>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</si>
  <si>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</si>
  <si>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</si>
  <si>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</si>
  <si>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</si>
  <si>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</si>
  <si>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</si>
  <si>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</si>
  <si>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</si>
  <si>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</si>
  <si>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</si>
  <si>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</si>
  <si>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</si>
  <si>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</si>
  <si>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</si>
  <si>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</si>
  <si>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</si>
  <si>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</si>
  <si>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</si>
  <si>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</si>
  <si>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</si>
  <si>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</si>
  <si>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</si>
  <si>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</si>
  <si>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</si>
  <si>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</si>
  <si>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</si>
  <si>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</si>
  <si>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</si>
  <si>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</si>
  <si>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</si>
  <si>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</si>
  <si>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</si>
  <si>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</si>
  <si>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</si>
  <si>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</si>
  <si>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</si>
  <si>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</si>
  <si>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</si>
  <si>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</si>
  <si>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</si>
  <si>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</si>
  <si>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</si>
  <si>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</si>
  <si>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</si>
  <si>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</si>
  <si>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</si>
  <si>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</si>
  <si>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</si>
  <si>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</si>
  <si>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</si>
  <si>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</si>
  <si>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</si>
  <si>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</si>
  <si>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</si>
  <si>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</si>
  <si>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</si>
  <si>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</si>
  <si>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</si>
  <si>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</si>
  <si>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</si>
  <si>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</si>
  <si>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</si>
  <si>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</si>
  <si>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</si>
  <si>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</si>
  <si>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</si>
  <si>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</si>
  <si>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</si>
  <si>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</si>
  <si>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</si>
  <si>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</si>
  <si>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</si>
  <si>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</si>
  <si>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</si>
  <si>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</si>
  <si>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</si>
  <si>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</si>
  <si>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</si>
  <si>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</si>
  <si>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</si>
  <si>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</si>
  <si>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</si>
  <si>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</si>
  <si>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</si>
  <si>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</si>
  <si>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</si>
  <si>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</si>
  <si>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</si>
  <si>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</si>
  <si>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</si>
  <si>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</si>
  <si>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</si>
  <si>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</si>
  <si>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</si>
  <si>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</si>
  <si>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</si>
  <si>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</si>
  <si>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</si>
  <si>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</si>
  <si>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</si>
  <si>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</si>
  <si>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</si>
  <si>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</si>
  <si>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</si>
  <si>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</si>
  <si>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</si>
  <si>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</si>
  <si>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</si>
  <si>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</si>
  <si>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</si>
  <si>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</si>
  <si>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</si>
  <si>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</si>
  <si>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</si>
  <si>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</si>
  <si>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</si>
  <si>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</si>
  <si>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</si>
  <si>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</si>
  <si>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</si>
  <si>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</si>
  <si>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</si>
  <si>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</si>
  <si>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</si>
  <si>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</si>
  <si>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</si>
  <si>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</si>
  <si>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</si>
  <si>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</si>
  <si>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</si>
  <si>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</si>
  <si>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</si>
  <si>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</si>
  <si>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</si>
  <si>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</si>
  <si>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</si>
  <si>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</si>
  <si>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</si>
  <si>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</si>
  <si>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</si>
  <si>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</si>
  <si>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</si>
  <si>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</si>
  <si>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</si>
  <si>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</si>
  <si>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</si>
  <si>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</si>
  <si>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</si>
  <si>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</si>
  <si>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</si>
  <si>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</si>
  <si>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</si>
  <si>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</si>
  <si>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</si>
  <si>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</si>
  <si>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</si>
  <si>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</si>
  <si>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</si>
  <si>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</si>
  <si>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</si>
  <si>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</si>
  <si>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</si>
  <si>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</si>
  <si>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</si>
  <si>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</si>
  <si>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</si>
  <si>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</si>
  <si>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</si>
  <si>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</si>
  <si>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</si>
  <si>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</si>
  <si>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</si>
  <si>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</si>
  <si>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</si>
  <si>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</si>
  <si>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</si>
  <si>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</si>
  <si>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</si>
  <si>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</si>
  <si>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</si>
  <si>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</si>
  <si>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</si>
  <si>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</si>
  <si>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</si>
  <si>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</si>
  <si>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</si>
  <si>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</si>
  <si>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</si>
  <si>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</si>
  <si>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</si>
  <si>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</si>
  <si>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</si>
  <si>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</si>
  <si>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</si>
  <si>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</si>
  <si>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</si>
  <si>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</si>
  <si>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</si>
  <si>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</si>
  <si>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</si>
  <si>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</si>
  <si>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</si>
  <si>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</si>
  <si>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</si>
  <si>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</si>
  <si>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</si>
  <si>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</si>
  <si>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</si>
  <si>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</si>
  <si>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</si>
  <si>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</si>
  <si>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</si>
  <si>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</si>
  <si>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</si>
  <si>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</si>
  <si>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</si>
  <si>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</si>
  <si>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</si>
  <si>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</si>
  <si>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</si>
  <si>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</si>
  <si>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</si>
  <si>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</si>
  <si>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</si>
  <si>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</si>
  <si>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</si>
  <si>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</si>
  <si>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</si>
  <si>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</si>
  <si>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</si>
  <si>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</si>
  <si>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</si>
  <si>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</si>
  <si>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</si>
  <si>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</si>
  <si>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</si>
  <si>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</si>
  <si>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</si>
  <si>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</si>
  <si>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</si>
  <si>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</si>
  <si>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</si>
  <si>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</si>
  <si>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</si>
  <si>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</si>
  <si>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</si>
  <si>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</si>
  <si>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</si>
  <si>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</si>
  <si>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</si>
  <si>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</si>
  <si>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</si>
  <si>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</si>
  <si>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</si>
  <si>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</si>
  <si>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</si>
  <si>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</si>
  <si>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</si>
  <si>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</si>
  <si>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</si>
  <si>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</si>
  <si>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</si>
  <si>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</si>
  <si>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</si>
  <si>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</si>
  <si>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</si>
  <si>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</si>
  <si>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</si>
  <si>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</si>
  <si>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</si>
  <si>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</si>
  <si>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</si>
  <si>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</si>
  <si>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</si>
  <si>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</si>
  <si>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</si>
  <si>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</si>
  <si>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</si>
  <si>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</si>
  <si>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</si>
  <si>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</si>
  <si>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</si>
  <si>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</si>
  <si>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</si>
  <si>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</si>
  <si>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</si>
  <si>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</si>
  <si>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</si>
  <si>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</si>
  <si>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</si>
  <si>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</si>
  <si>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</si>
  <si>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</si>
  <si>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</si>
  <si>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</si>
  <si>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</si>
  <si>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</si>
  <si>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</si>
  <si>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</si>
  <si>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</si>
  <si>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</si>
  <si>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</si>
  <si>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</si>
  <si>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</si>
  <si>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</si>
  <si>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</si>
  <si>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</si>
  <si>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</si>
  <si>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</si>
  <si>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</si>
  <si>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</si>
  <si>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</si>
  <si>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</si>
  <si>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</si>
  <si>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</si>
  <si>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</si>
  <si>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</si>
  <si>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</si>
  <si>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</si>
  <si>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</si>
  <si>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</si>
  <si>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</si>
  <si>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</si>
  <si>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</si>
  <si>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</si>
  <si>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</si>
  <si>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</si>
  <si>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</si>
  <si>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</si>
  <si>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</si>
  <si>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</si>
  <si>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</si>
  <si>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</si>
  <si>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</si>
  <si>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</si>
  <si>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</si>
  <si>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</si>
  <si>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</si>
  <si>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</si>
  <si>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</si>
  <si>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</si>
  <si>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</si>
  <si>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</si>
  <si>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</si>
  <si>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</si>
  <si>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</si>
  <si>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</si>
  <si>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</si>
  <si>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</si>
  <si>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</si>
  <si>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</si>
  <si>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</si>
  <si>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</si>
  <si>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</si>
  <si>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</si>
  <si>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</si>
  <si>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</si>
  <si>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</si>
  <si>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</si>
  <si>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</si>
  <si>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</si>
  <si>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</si>
  <si>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</si>
  <si>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</si>
  <si>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</si>
  <si>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</si>
  <si>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</si>
  <si>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</si>
  <si>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</si>
  <si>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</si>
  <si>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</si>
  <si>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</si>
  <si>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</si>
  <si>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</si>
  <si>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</si>
  <si>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</si>
  <si>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</si>
  <si>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</si>
  <si>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</si>
  <si>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</si>
  <si>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</si>
  <si>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</si>
  <si>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</si>
  <si>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</si>
  <si>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</si>
  <si>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</si>
  <si>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</si>
  <si>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</si>
  <si>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</si>
  <si>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</si>
  <si>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</si>
  <si>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</si>
  <si>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</si>
  <si>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</si>
  <si>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</si>
  <si>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</si>
  <si>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</si>
  <si>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</si>
  <si>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</si>
  <si>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</si>
  <si>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</si>
  <si>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</si>
  <si>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</si>
  <si>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</si>
  <si>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</si>
  <si>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</si>
  <si>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</si>
  <si>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</si>
  <si>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</si>
  <si>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</si>
  <si>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</si>
  <si>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</si>
  <si>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</si>
  <si>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</si>
  <si>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</si>
  <si>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</si>
  <si>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</si>
  <si>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</si>
  <si>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</si>
  <si>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</si>
  <si>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</si>
  <si>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</si>
  <si>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</si>
  <si>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</si>
  <si>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</si>
  <si>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</si>
  <si>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</si>
  <si>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</si>
  <si>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</si>
  <si>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</si>
  <si>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</si>
  <si>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</si>
  <si>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</si>
  <si>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</si>
  <si>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</si>
  <si>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</si>
  <si>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</si>
  <si>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</si>
  <si>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</si>
  <si>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</si>
  <si>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</si>
  <si>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</si>
  <si>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</si>
  <si>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</si>
  <si>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</si>
  <si>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</si>
  <si>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</si>
  <si>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</si>
  <si>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</si>
  <si>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</si>
  <si>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</si>
  <si>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</si>
  <si>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</si>
  <si>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</si>
  <si>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</si>
  <si>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</si>
  <si>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</si>
  <si>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</si>
  <si>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</si>
  <si>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</si>
  <si>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</si>
  <si>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</si>
  <si>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</si>
  <si>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</si>
  <si>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</si>
  <si>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</si>
  <si>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</si>
  <si>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</si>
  <si>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</si>
  <si>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</si>
  <si>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</si>
  <si>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</si>
  <si>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</si>
  <si>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</si>
  <si>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</si>
  <si>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</si>
  <si>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</si>
  <si>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</si>
  <si>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</si>
  <si>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</si>
  <si>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</si>
  <si>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</si>
  <si>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</si>
  <si>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</si>
  <si>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</si>
  <si>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</si>
  <si>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</si>
  <si>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</si>
  <si>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</si>
  <si>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</si>
  <si>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</si>
  <si>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</si>
  <si>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</si>
  <si>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</si>
  <si>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</si>
  <si>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</si>
  <si>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</si>
  <si>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</si>
  <si>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</si>
  <si>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</si>
  <si>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</si>
  <si>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</si>
  <si>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</si>
  <si>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</si>
  <si>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</si>
  <si>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</si>
  <si>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</si>
  <si>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</si>
  <si>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</si>
  <si>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</si>
  <si>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</si>
  <si>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</si>
  <si>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</si>
  <si>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</si>
  <si>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</si>
  <si>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</si>
  <si>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</si>
  <si>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</si>
  <si>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</si>
  <si>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</si>
  <si>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</si>
  <si>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</si>
  <si>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</si>
  <si>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</si>
  <si>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</si>
  <si>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</si>
  <si>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</si>
  <si>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</si>
  <si>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</si>
  <si>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</si>
  <si>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</si>
  <si>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</si>
  <si>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</si>
  <si>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</si>
  <si>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</si>
  <si>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</si>
  <si>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</si>
  <si>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</si>
  <si>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</si>
  <si>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</si>
  <si>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</si>
  <si>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</si>
  <si>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</si>
  <si>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</si>
  <si>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</si>
  <si>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</si>
  <si>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</si>
  <si>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</si>
  <si>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</si>
  <si>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</si>
  <si>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</si>
  <si>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</si>
  <si>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</si>
  <si>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</si>
  <si>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</si>
  <si>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</si>
  <si>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</si>
  <si>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</si>
  <si>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</si>
  <si>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</si>
  <si>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</si>
  <si>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</si>
  <si>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</si>
  <si>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</si>
  <si>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</si>
  <si>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</si>
  <si>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</si>
  <si>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</si>
  <si>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</si>
  <si>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</si>
  <si>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</si>
  <si>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</si>
  <si>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</si>
  <si>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</si>
  <si>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</si>
  <si>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</si>
  <si>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</si>
  <si>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</si>
  <si>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</si>
  <si>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</si>
  <si>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</si>
  <si>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</si>
  <si>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</si>
  <si>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</si>
  <si>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</si>
  <si>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</si>
  <si>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</si>
  <si>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</si>
  <si>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</si>
  <si>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</si>
  <si>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</si>
  <si>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</si>
  <si>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</si>
  <si>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</si>
  <si>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</si>
  <si>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</si>
  <si>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</si>
  <si>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</si>
  <si>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</si>
  <si>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</si>
  <si>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</si>
  <si>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</si>
  <si>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</si>
  <si>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</si>
  <si>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</si>
  <si>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</si>
  <si>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</si>
  <si>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</si>
  <si>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</si>
  <si>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</si>
  <si>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</si>
  <si>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</si>
  <si>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</si>
  <si>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</si>
  <si>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</si>
  <si>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</si>
  <si>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</si>
  <si>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</si>
  <si>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</si>
  <si>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</si>
  <si>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</si>
  <si>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</si>
  <si>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</si>
  <si>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</si>
  <si>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</si>
  <si>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</si>
  <si>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</si>
  <si>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</si>
  <si>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</si>
  <si>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</si>
  <si>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</si>
  <si>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</si>
  <si>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</si>
  <si>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</si>
  <si>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</si>
  <si>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</si>
  <si>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</si>
  <si>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</si>
  <si>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</si>
  <si>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</si>
  <si>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</si>
  <si>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</si>
  <si>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</si>
  <si>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</si>
  <si>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</si>
  <si>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</si>
  <si>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</si>
  <si>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</si>
  <si>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</si>
  <si>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</si>
  <si>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</si>
  <si>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</si>
  <si>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</si>
  <si>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</si>
  <si>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</si>
  <si>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</si>
  <si>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</si>
  <si>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</si>
  <si>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</si>
  <si>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</si>
  <si>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</si>
  <si>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</si>
  <si>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</si>
  <si>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</si>
  <si>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</si>
  <si>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</si>
  <si>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</si>
  <si>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</si>
  <si>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</si>
  <si>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</si>
  <si>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</si>
  <si>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</si>
  <si>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</si>
  <si>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</si>
  <si>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</si>
  <si>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</si>
  <si>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</si>
  <si>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</si>
  <si>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</si>
  <si>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</si>
  <si>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</si>
  <si>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</si>
  <si>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</si>
  <si>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</si>
  <si>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</si>
  <si>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</si>
  <si>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</si>
  <si>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</si>
  <si>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</si>
  <si>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</si>
  <si>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</si>
  <si>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</si>
  <si>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</si>
  <si>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</si>
  <si>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</si>
  <si>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</si>
  <si>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</si>
  <si>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</si>
  <si>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</si>
  <si>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</si>
  <si>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</si>
  <si>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</si>
  <si>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</si>
  <si>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</si>
  <si>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</si>
  <si>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</si>
  <si>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</si>
  <si>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</si>
  <si>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</si>
  <si>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</si>
  <si>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</si>
  <si>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</si>
  <si>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</si>
  <si>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</si>
  <si>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</si>
  <si>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</si>
  <si>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</si>
  <si>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</si>
  <si>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</si>
  <si>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</si>
  <si>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</si>
  <si>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</si>
  <si>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</si>
  <si>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</si>
  <si>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</si>
  <si>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</si>
  <si>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</si>
  <si>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</si>
  <si>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</si>
  <si>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</si>
  <si>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</si>
  <si>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</si>
  <si>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</si>
  <si>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</si>
  <si>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</si>
  <si>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</si>
  <si>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</si>
  <si>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</si>
  <si>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</si>
  <si>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</si>
  <si>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</si>
  <si>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</si>
  <si>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</si>
  <si>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</si>
  <si>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</si>
  <si>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</si>
  <si>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</si>
  <si>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</si>
  <si>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</si>
  <si>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</si>
  <si>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</si>
  <si>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</si>
  <si>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</si>
  <si>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</si>
  <si>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</si>
  <si>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</si>
  <si>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</si>
  <si>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</si>
  <si>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</si>
  <si>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</si>
  <si>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</si>
  <si>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</si>
  <si>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</si>
  <si>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</si>
  <si>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</si>
  <si>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</si>
  <si>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</si>
  <si>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</si>
  <si>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</si>
  <si>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</si>
  <si>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</si>
  <si>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</si>
  <si>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</si>
  <si>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</si>
  <si>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</si>
  <si>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</si>
  <si>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</si>
  <si>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</si>
  <si>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</si>
  <si>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</si>
  <si>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</si>
  <si>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</si>
  <si>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</si>
  <si>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</si>
  <si>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</si>
  <si>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</si>
  <si>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</si>
  <si>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</si>
  <si>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</si>
  <si>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</si>
  <si>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</si>
  <si>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</si>
  <si>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</si>
  <si>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</si>
  <si>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</si>
  <si>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</si>
  <si>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</si>
  <si>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</si>
  <si>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</si>
  <si>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</si>
  <si>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</si>
  <si>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</si>
  <si>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</si>
  <si>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</si>
  <si>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</si>
  <si>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</si>
  <si>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</si>
  <si>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</si>
  <si>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</si>
  <si>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</si>
  <si>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</si>
  <si>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</si>
  <si>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</si>
  <si>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</si>
  <si>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</si>
  <si>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</si>
  <si>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</si>
  <si>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</si>
  <si>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</si>
  <si>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</si>
  <si>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</si>
  <si>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</si>
  <si>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</si>
  <si>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</si>
  <si>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</si>
  <si>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</si>
  <si>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</si>
  <si>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</si>
  <si>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</si>
  <si>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</si>
  <si>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</si>
  <si>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</si>
  <si>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</si>
  <si>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</si>
  <si>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</si>
  <si>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</si>
  <si>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</si>
  <si>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</si>
  <si>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</si>
  <si>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</si>
  <si>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</si>
  <si>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</si>
  <si>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</si>
  <si>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</si>
  <si>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</si>
  <si>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</si>
  <si>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</si>
  <si>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</si>
  <si>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</si>
  <si>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</si>
  <si>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</si>
  <si>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</si>
  <si>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</si>
  <si>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</si>
  <si>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</si>
  <si>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</si>
  <si>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</si>
  <si>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</si>
  <si>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</si>
  <si>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</si>
  <si>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</si>
  <si>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</si>
  <si>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</si>
  <si>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</si>
  <si>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</si>
  <si>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</si>
  <si>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</si>
  <si>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</si>
  <si>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</si>
  <si>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</si>
  <si>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</si>
  <si>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</si>
  <si>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</si>
  <si>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</si>
  <si>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</si>
  <si>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</si>
  <si>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</si>
  <si>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</si>
  <si>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</si>
  <si>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</si>
  <si>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</si>
  <si>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</si>
  <si>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</si>
  <si>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</si>
  <si>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</si>
  <si>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</si>
  <si>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</si>
  <si>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</si>
  <si>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</si>
  <si>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</si>
  <si>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</si>
  <si>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</si>
  <si>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</si>
  <si>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</si>
  <si>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</si>
  <si>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</si>
  <si>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</si>
  <si>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</si>
  <si>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</si>
  <si>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</si>
  <si>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</si>
  <si>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</si>
  <si>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</si>
  <si>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</si>
  <si>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</si>
  <si>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</si>
  <si>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</si>
  <si>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</si>
  <si>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</si>
  <si>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</si>
  <si>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</si>
  <si>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</si>
  <si>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</si>
  <si>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</si>
  <si>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</si>
  <si>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</si>
  <si>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</si>
  <si>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</si>
  <si>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</si>
  <si>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</si>
  <si>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</si>
  <si>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</si>
  <si>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</si>
  <si>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</si>
  <si>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</si>
  <si>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</si>
  <si>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</si>
  <si>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</si>
  <si>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</si>
  <si>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</si>
  <si>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</si>
  <si>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</si>
  <si>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</si>
  <si>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</si>
  <si>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</si>
  <si>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</si>
  <si>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</si>
  <si>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</si>
  <si>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</si>
  <si>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</si>
  <si>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</si>
  <si>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</si>
  <si>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</si>
  <si>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</si>
  <si>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</si>
  <si>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</si>
  <si>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</si>
  <si>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</si>
  <si>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</si>
  <si>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</si>
  <si>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</si>
  <si>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</si>
  <si>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</si>
  <si>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</si>
  <si>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</si>
  <si>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</si>
  <si>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</si>
  <si>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</si>
  <si>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</si>
  <si>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</si>
  <si>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</si>
  <si>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</si>
  <si>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</si>
  <si>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</si>
  <si>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</si>
  <si>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</si>
  <si>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</si>
  <si>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</si>
  <si>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</si>
  <si>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</si>
  <si>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</si>
  <si>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</si>
  <si>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</si>
  <si>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</si>
  <si>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</si>
  <si>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</si>
  <si>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</si>
  <si>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</si>
  <si>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</si>
  <si>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</si>
  <si>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</si>
  <si>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</si>
  <si>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</si>
  <si>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</si>
  <si>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</si>
  <si>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</si>
  <si>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</si>
  <si>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</si>
  <si>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</si>
  <si>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</si>
  <si>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</si>
  <si>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</si>
  <si>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</si>
  <si>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</si>
  <si>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</si>
  <si>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</si>
  <si>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</si>
  <si>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</si>
  <si>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</si>
  <si>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</si>
  <si>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</si>
  <si>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</si>
  <si>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</si>
  <si>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</si>
  <si>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</si>
  <si>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</si>
  <si>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</si>
  <si>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</si>
  <si>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</si>
  <si>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</si>
  <si>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</si>
  <si>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</si>
  <si>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</si>
  <si>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</si>
  <si>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</si>
  <si>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</si>
  <si>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</si>
  <si>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</si>
  <si>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</si>
  <si>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</si>
  <si>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</si>
  <si>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</si>
  <si>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</si>
  <si>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</si>
  <si>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</si>
  <si>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</si>
  <si>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</si>
  <si>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</si>
  <si>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</si>
  <si>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</si>
  <si>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</si>
  <si>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</si>
  <si>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</si>
  <si>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</si>
  <si>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</si>
  <si>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</si>
  <si>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</si>
  <si>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</si>
  <si>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</si>
  <si>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</si>
  <si>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</si>
  <si>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</si>
  <si>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</si>
  <si>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</si>
  <si>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</si>
  <si>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</si>
  <si>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</si>
  <si>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</si>
  <si>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</si>
  <si>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</si>
  <si>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</si>
  <si>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</si>
  <si>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</si>
  <si>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</si>
  <si>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</si>
  <si>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</si>
  <si>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</si>
  <si>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</si>
  <si>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</si>
  <si>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</si>
  <si>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</si>
  <si>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</si>
  <si>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</si>
  <si>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</si>
  <si>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</si>
  <si>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</si>
  <si>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</si>
  <si>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</si>
  <si>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</si>
  <si>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</si>
  <si>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</si>
  <si>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</si>
  <si>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</si>
  <si>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</si>
  <si>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</si>
  <si>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</si>
  <si>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</si>
  <si>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</si>
  <si>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</si>
  <si>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</si>
  <si>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</si>
  <si>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</si>
  <si>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</si>
  <si>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</si>
  <si>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</si>
  <si>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</si>
  <si>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</si>
  <si>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</si>
  <si>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</si>
  <si>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</si>
  <si>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</si>
  <si>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</si>
  <si>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</si>
  <si>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</si>
  <si>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</si>
  <si>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</si>
  <si>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</si>
  <si>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</si>
  <si>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</si>
  <si>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</si>
  <si>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</si>
  <si>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</si>
  <si>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</si>
  <si>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</si>
  <si>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</si>
  <si>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</si>
  <si>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</si>
  <si>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</si>
  <si>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</si>
  <si>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</si>
  <si>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</si>
  <si>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</si>
  <si>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</si>
  <si>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</si>
  <si>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</si>
  <si>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</si>
  <si>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</si>
  <si>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</si>
  <si>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</si>
  <si>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</si>
  <si>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</si>
  <si>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</si>
  <si>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</si>
  <si>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</si>
  <si>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</si>
  <si>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</si>
  <si>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</si>
  <si>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</si>
  <si>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</si>
  <si>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</si>
  <si>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</si>
  <si>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</si>
  <si>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</si>
  <si>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</si>
  <si>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</si>
  <si>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</si>
  <si>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</si>
  <si>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</si>
  <si>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</si>
  <si>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</si>
  <si>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</si>
  <si>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</si>
  <si>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</si>
  <si>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</si>
  <si>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</si>
  <si>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</si>
  <si>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</si>
  <si>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</si>
  <si>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</si>
  <si>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</si>
  <si>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</si>
  <si>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</si>
  <si>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</si>
  <si>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</si>
  <si>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</si>
  <si>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</si>
  <si>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</si>
  <si>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</si>
  <si>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</si>
  <si>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</si>
  <si>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</si>
  <si>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</si>
  <si>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</si>
  <si>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</si>
  <si>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</si>
  <si>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</si>
  <si>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</si>
  <si>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</si>
  <si>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</si>
  <si>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</si>
  <si>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</si>
  <si>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</si>
  <si>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</si>
  <si>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</si>
  <si>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</si>
  <si>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</si>
  <si>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</si>
  <si>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</si>
  <si>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</si>
  <si>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</si>
  <si>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</si>
  <si>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</si>
  <si>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</si>
  <si>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</si>
  <si>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</si>
  <si>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</si>
  <si>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</si>
  <si>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</si>
  <si>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</si>
  <si>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</si>
  <si>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</si>
  <si>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</si>
  <si>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</si>
  <si>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</si>
  <si>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</si>
  <si>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</si>
  <si>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</si>
  <si>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</si>
  <si>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</si>
  <si>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</si>
  <si>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</si>
  <si>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</si>
  <si>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</si>
  <si>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</si>
  <si>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</si>
  <si>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</si>
  <si>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</si>
  <si>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</si>
  <si>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</si>
  <si>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</si>
  <si>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</si>
  <si>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</si>
  <si>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</si>
  <si>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</si>
  <si>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</si>
  <si>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</si>
  <si>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</si>
  <si>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</si>
  <si>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</si>
  <si>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</si>
  <si>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</si>
  <si>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</si>
  <si>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</si>
  <si>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</si>
  <si>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</si>
  <si>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</si>
  <si>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</si>
  <si>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</si>
  <si>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</si>
  <si>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</si>
  <si>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</si>
  <si>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</si>
  <si>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</si>
  <si>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</si>
  <si>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</si>
  <si>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</si>
  <si>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</si>
  <si>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</si>
  <si>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</si>
  <si>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</si>
  <si>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</si>
  <si>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</si>
  <si>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</si>
  <si>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</si>
  <si>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</si>
  <si>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</si>
  <si>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</si>
  <si>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</si>
  <si>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</si>
  <si>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</si>
  <si>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</si>
  <si>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</si>
  <si>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</si>
  <si>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</si>
  <si>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</si>
  <si>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</si>
  <si>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</si>
  <si>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</si>
  <si>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</si>
  <si>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</si>
  <si>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</si>
  <si>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</si>
  <si>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</si>
  <si>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</si>
  <si>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</si>
  <si>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</si>
  <si>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</si>
  <si>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</si>
  <si>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</si>
  <si>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</si>
  <si>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</si>
  <si>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</si>
  <si>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</si>
  <si>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</si>
  <si>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</si>
  <si>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</si>
  <si>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</si>
  <si>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</si>
  <si>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</si>
  <si>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</si>
  <si>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</si>
  <si>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</si>
  <si>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</si>
  <si>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</si>
  <si>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</si>
  <si>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</si>
  <si>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</si>
  <si>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</si>
  <si>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</si>
  <si>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</si>
  <si>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</si>
  <si>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</si>
  <si>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</si>
  <si>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</si>
  <si>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</si>
  <si>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</si>
  <si>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</si>
  <si>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</si>
  <si>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</si>
  <si>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</si>
  <si>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</si>
  <si>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</si>
  <si>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</si>
  <si>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</si>
  <si>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</si>
  <si>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</si>
  <si>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</si>
  <si>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</si>
  <si>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</si>
  <si>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</si>
  <si>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</si>
  <si>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</si>
  <si>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</si>
  <si>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</si>
  <si>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</si>
  <si>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</si>
  <si>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</si>
  <si>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</si>
  <si>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</si>
  <si>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</si>
  <si>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</si>
  <si>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</si>
  <si>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</si>
  <si>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</si>
  <si>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</si>
  <si>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</si>
  <si>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</si>
  <si>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</si>
  <si>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</si>
  <si>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</si>
  <si>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</si>
  <si>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</si>
  <si>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</si>
  <si>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</si>
  <si>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</si>
  <si>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</si>
  <si>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</si>
  <si>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</si>
  <si>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</si>
  <si>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</si>
  <si>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</si>
  <si>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</si>
  <si>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</si>
  <si>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</si>
  <si>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</si>
  <si>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</si>
  <si>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</si>
  <si>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</si>
  <si>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</si>
  <si>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</si>
  <si>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</si>
  <si>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</si>
  <si>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</si>
  <si>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</si>
  <si>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</si>
  <si>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</si>
  <si>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</si>
  <si>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</si>
  <si>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</si>
  <si>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</si>
  <si>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</si>
  <si>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</si>
  <si>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</si>
  <si>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</si>
  <si>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</si>
  <si>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</si>
  <si>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</si>
  <si>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</si>
  <si>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</si>
  <si>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</si>
  <si>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</si>
  <si>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</si>
  <si>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</si>
  <si>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</si>
  <si>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</si>
  <si>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</si>
  <si>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</si>
  <si>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</si>
  <si>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</si>
  <si>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</si>
  <si>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</si>
  <si>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</si>
  <si>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</si>
  <si>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</si>
  <si>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</si>
  <si>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</si>
  <si>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</si>
  <si>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</si>
  <si>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</si>
  <si>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</si>
  <si>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</si>
  <si>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</si>
  <si>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</si>
  <si>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</si>
  <si>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</si>
  <si>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</si>
  <si>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</si>
  <si>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</si>
  <si>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</si>
  <si>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</si>
  <si>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</si>
  <si>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</si>
  <si>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</si>
  <si>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</si>
  <si>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</si>
  <si>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</si>
  <si>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</si>
  <si>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</si>
  <si>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</si>
  <si>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</si>
  <si>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</si>
  <si>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</si>
  <si>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</si>
  <si>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</si>
  <si>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</si>
  <si>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</si>
  <si>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</si>
  <si>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</si>
  <si>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</si>
  <si>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</si>
  <si>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</si>
  <si>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</si>
  <si>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</si>
  <si>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</si>
  <si>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</si>
  <si>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</si>
  <si>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</si>
  <si>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</si>
  <si>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</si>
  <si>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</si>
  <si>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</si>
  <si>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</si>
  <si>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</si>
  <si>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</si>
  <si>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</si>
  <si>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</si>
  <si>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</si>
  <si>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</si>
  <si>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</si>
  <si>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</si>
  <si>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</si>
  <si>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</si>
  <si>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</si>
  <si>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</si>
  <si>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</si>
  <si>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</si>
  <si>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</si>
  <si>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</si>
  <si>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</si>
  <si>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</si>
  <si>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</si>
  <si>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</si>
  <si>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</si>
  <si>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</si>
  <si>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</si>
  <si>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</si>
  <si>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</si>
  <si>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</si>
  <si>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</si>
  <si>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</si>
  <si>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</si>
  <si>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</si>
  <si>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</si>
  <si>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</si>
  <si>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</si>
  <si>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</si>
  <si>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</si>
  <si>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</si>
  <si>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</si>
  <si>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</si>
  <si>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</si>
  <si>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</si>
  <si>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</si>
  <si>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</si>
  <si>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</si>
  <si>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</si>
  <si>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</si>
  <si>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</si>
  <si>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</si>
  <si>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</si>
  <si>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</si>
  <si>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</si>
  <si>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</si>
  <si>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</si>
  <si>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</si>
  <si>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</si>
  <si>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</si>
  <si>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</si>
  <si>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</si>
  <si>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</si>
  <si>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</si>
  <si>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</si>
  <si>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</si>
  <si>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</si>
  <si>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</si>
  <si>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</si>
  <si>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</si>
  <si>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</si>
  <si>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</si>
  <si>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</si>
  <si>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</si>
  <si>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</si>
  <si>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</si>
  <si>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</si>
  <si>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</si>
  <si>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</si>
  <si>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</si>
  <si>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</si>
  <si>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</si>
  <si>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</si>
  <si>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</si>
  <si>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</si>
  <si>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</si>
  <si>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</si>
  <si>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</si>
  <si>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</si>
  <si>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</si>
  <si>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</si>
  <si>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</si>
  <si>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</si>
  <si>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</si>
  <si>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</si>
  <si>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</si>
  <si>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</si>
  <si>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</si>
  <si>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</si>
  <si>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</si>
  <si>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</si>
  <si>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</si>
  <si>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</si>
  <si>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</si>
  <si>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</si>
  <si>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</si>
  <si>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</si>
  <si>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</si>
  <si>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</si>
  <si>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</si>
  <si>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</si>
  <si>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</si>
  <si>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</si>
  <si>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</si>
  <si>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</si>
  <si>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</si>
  <si>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</si>
  <si>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</si>
  <si>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</si>
  <si>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</si>
  <si>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</si>
  <si>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</si>
  <si>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</si>
  <si>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</si>
  <si>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</si>
  <si>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</si>
  <si>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</si>
  <si>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</si>
  <si>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</si>
  <si>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</si>
  <si>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</si>
  <si>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</si>
  <si>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</si>
  <si>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</si>
  <si>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</si>
  <si>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</si>
  <si>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</si>
  <si>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</si>
  <si>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</si>
  <si>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</si>
  <si>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</si>
  <si>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</si>
  <si>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</si>
  <si>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</si>
  <si>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</si>
  <si>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</si>
  <si>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</si>
  <si>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</si>
  <si>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</si>
  <si>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</si>
  <si>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</si>
  <si>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</si>
  <si>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</si>
  <si>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</si>
  <si>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</si>
  <si>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</si>
  <si>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</si>
  <si>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</si>
  <si>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</si>
  <si>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</si>
  <si>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</si>
  <si>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</si>
  <si>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</si>
  <si>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</si>
  <si>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</si>
  <si>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</si>
  <si>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</si>
  <si>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</si>
  <si>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</si>
  <si>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</si>
  <si>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</si>
  <si>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</si>
  <si>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</si>
  <si>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</si>
  <si>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</si>
  <si>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</si>
  <si>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</si>
  <si>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</si>
  <si>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</si>
  <si>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</si>
  <si>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</si>
  <si>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</si>
  <si>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</si>
  <si>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</si>
  <si>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</si>
  <si>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</si>
  <si>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</si>
  <si>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</si>
  <si>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</si>
  <si>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</si>
  <si>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</si>
  <si>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</si>
  <si>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</si>
  <si>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</si>
  <si>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</si>
  <si>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</si>
  <si>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</si>
  <si>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</si>
  <si>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</si>
  <si>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</si>
  <si>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</si>
  <si>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</si>
  <si>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</si>
  <si>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</si>
  <si>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</si>
  <si>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</si>
  <si>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</si>
  <si>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</si>
  <si>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</si>
  <si>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</si>
  <si>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</si>
  <si>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</si>
  <si>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</si>
  <si>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</si>
  <si>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</si>
  <si>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</si>
  <si>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</si>
  <si>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</si>
  <si>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</si>
  <si>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</si>
  <si>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</si>
  <si>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</si>
  <si>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</si>
  <si>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</si>
  <si>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</si>
  <si>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</si>
  <si>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</si>
  <si>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</si>
  <si>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</si>
  <si>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</si>
  <si>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</si>
  <si>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</si>
  <si>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</si>
  <si>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</si>
  <si>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</si>
  <si>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</si>
  <si>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</si>
  <si>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</si>
  <si>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</si>
  <si>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</si>
  <si>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</si>
  <si>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</si>
  <si>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</si>
  <si>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</si>
  <si>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</si>
  <si>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</si>
  <si>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</si>
  <si>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</si>
  <si>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</si>
  <si>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</si>
  <si>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</si>
  <si>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</si>
  <si>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</si>
  <si>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</si>
  <si>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</si>
  <si>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</si>
  <si>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</si>
  <si>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</si>
  <si>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</si>
  <si>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</si>
  <si>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</si>
  <si>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</si>
  <si>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</si>
  <si>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</si>
  <si>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</si>
  <si>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</si>
  <si>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</si>
  <si>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</si>
  <si>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</si>
  <si>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</si>
  <si>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</si>
  <si>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</si>
  <si>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</si>
  <si>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</si>
  <si>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</si>
  <si>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</si>
  <si>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</si>
  <si>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</si>
  <si>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</si>
  <si>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</si>
  <si>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</si>
  <si>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</si>
  <si>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</si>
  <si>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</si>
  <si>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</si>
  <si>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</si>
  <si>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</si>
  <si>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</si>
  <si>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</si>
  <si>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</si>
  <si>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</si>
  <si>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</si>
  <si>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</si>
  <si>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</si>
  <si>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</si>
  <si>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</si>
  <si>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</si>
  <si>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</si>
  <si>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</si>
  <si>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</si>
  <si>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</si>
  <si>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</si>
  <si>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</si>
  <si>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</si>
  <si>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</si>
  <si>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</si>
  <si>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</si>
  <si>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</si>
  <si>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</si>
  <si>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</si>
  <si>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</si>
  <si>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</si>
  <si>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</si>
  <si>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</si>
  <si>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</si>
  <si>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</si>
  <si>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</si>
  <si>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</si>
  <si>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</si>
  <si>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</si>
  <si>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</si>
  <si>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</si>
  <si>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</si>
  <si>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</si>
  <si>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</si>
  <si>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</si>
  <si>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</si>
  <si>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</si>
  <si>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</si>
  <si>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</si>
  <si>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</si>
  <si>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</si>
  <si>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</si>
  <si>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</si>
  <si>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</si>
  <si>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</si>
  <si>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</si>
  <si>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</si>
  <si>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</si>
  <si>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</si>
  <si>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</si>
  <si>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</si>
  <si>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</si>
  <si>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</si>
  <si>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</si>
  <si>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</si>
  <si>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</si>
  <si>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</si>
  <si>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</si>
  <si>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</si>
  <si>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</si>
  <si>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</si>
  <si>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</si>
  <si>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</si>
  <si>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</si>
  <si>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</si>
  <si>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</si>
  <si>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</si>
  <si>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</si>
  <si>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</si>
  <si>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</si>
  <si>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</si>
  <si>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</si>
  <si>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</si>
  <si>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</si>
  <si>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</si>
  <si>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</si>
  <si>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</si>
  <si>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</si>
  <si>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</si>
  <si>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</si>
  <si>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</si>
  <si>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</si>
  <si>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</si>
  <si>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</si>
  <si>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</si>
  <si>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</si>
  <si>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</si>
  <si>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</si>
  <si>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</si>
  <si>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</si>
  <si>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</si>
  <si>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</si>
  <si>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</si>
  <si>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</si>
  <si>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</si>
  <si>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</si>
  <si>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</si>
  <si>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</si>
  <si>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</si>
  <si>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</si>
  <si>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</si>
  <si>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</si>
  <si>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</si>
  <si>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</si>
  <si>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</si>
  <si>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</si>
  <si>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</si>
  <si>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</si>
  <si>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</si>
  <si>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</si>
  <si>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</si>
  <si>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</si>
  <si>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</si>
  <si>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</si>
  <si>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</si>
  <si>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</si>
  <si>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</si>
  <si>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</si>
  <si>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</si>
  <si>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</si>
  <si>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</si>
  <si>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</si>
  <si>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</si>
  <si>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</si>
  <si>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</si>
  <si>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</si>
  <si>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</si>
  <si>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</si>
  <si>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</si>
  <si>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</si>
  <si>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</si>
  <si>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</si>
  <si>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</si>
  <si>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</si>
  <si>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</si>
  <si>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</si>
  <si>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</si>
  <si>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</si>
  <si>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</si>
  <si>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</si>
  <si>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</si>
  <si>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</si>
  <si>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</si>
  <si>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</si>
  <si>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</si>
  <si>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</si>
  <si>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</si>
  <si>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</si>
  <si>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</si>
  <si>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</si>
  <si>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</si>
  <si>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</si>
  <si>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</si>
  <si>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</si>
  <si>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</si>
  <si>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</si>
  <si>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</si>
  <si>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</si>
  <si>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</si>
  <si>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</si>
  <si>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</si>
  <si>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</si>
  <si>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</si>
  <si>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</si>
  <si>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</si>
  <si>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</si>
  <si>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</si>
  <si>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</si>
  <si>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</si>
  <si>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</si>
  <si>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</si>
  <si>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</si>
  <si>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</si>
  <si>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</si>
  <si>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</si>
  <si>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</si>
  <si>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</si>
  <si>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</si>
  <si>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</si>
  <si>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</si>
  <si>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</si>
  <si>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</si>
  <si>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</si>
  <si>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</si>
  <si>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</si>
  <si>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</si>
  <si>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</si>
  <si>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</si>
  <si>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</si>
  <si>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</si>
  <si>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</si>
  <si>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</si>
  <si>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</si>
  <si>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</si>
  <si>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</si>
  <si>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</si>
  <si>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</si>
  <si>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</si>
  <si>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</si>
  <si>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</si>
  <si>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</si>
  <si>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</si>
  <si>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</si>
  <si>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</si>
  <si>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</si>
  <si>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</si>
  <si>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</si>
  <si>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</si>
  <si>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</si>
  <si>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</si>
  <si>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</si>
  <si>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</si>
  <si>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</si>
  <si>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</si>
  <si>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</si>
  <si>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</si>
  <si>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</si>
  <si>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</si>
  <si>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</si>
  <si>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</si>
  <si>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</si>
  <si>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</si>
  <si>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</si>
  <si>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</si>
  <si>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</si>
  <si>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</si>
  <si>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</si>
  <si>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</si>
  <si>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</si>
  <si>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</si>
  <si>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</si>
  <si>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</si>
  <si>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</si>
  <si>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</si>
  <si>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</si>
  <si>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</si>
  <si>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</si>
  <si>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</si>
  <si>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</si>
  <si>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</si>
  <si>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</si>
  <si>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</si>
  <si>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</si>
  <si>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</si>
  <si>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</si>
  <si>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</si>
  <si>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</si>
  <si>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</si>
  <si>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</si>
  <si>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</si>
  <si>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</si>
  <si>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</si>
  <si>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</si>
  <si>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</si>
  <si>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</si>
  <si>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</si>
  <si>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</si>
  <si>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</si>
  <si>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</si>
  <si>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</si>
  <si>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</si>
  <si>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</si>
  <si>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</si>
  <si>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</si>
  <si>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</si>
  <si>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</si>
  <si>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</si>
  <si>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</si>
  <si>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</si>
  <si>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</si>
  <si>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</si>
  <si>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</si>
  <si>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</si>
  <si>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</si>
  <si>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</si>
  <si>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</si>
  <si>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</si>
  <si>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</si>
  <si>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</si>
  <si>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</si>
  <si>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</si>
  <si>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</si>
  <si>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</si>
  <si>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</si>
  <si>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</si>
  <si>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</si>
  <si>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</si>
  <si>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</si>
  <si>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</si>
  <si>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</si>
  <si>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</si>
  <si>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</si>
  <si>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</si>
  <si>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</si>
  <si>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</si>
  <si>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</si>
  <si>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</si>
  <si>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</si>
  <si>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</si>
  <si>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</si>
  <si>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</si>
  <si>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</si>
  <si>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</si>
  <si>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</si>
  <si>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</si>
  <si>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</si>
  <si>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</si>
  <si>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</si>
  <si>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</si>
  <si>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</si>
  <si>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</si>
  <si>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</si>
  <si>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</si>
  <si>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</si>
  <si>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</si>
  <si>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</si>
  <si>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</si>
  <si>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</si>
  <si>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</si>
  <si>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</si>
  <si>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</si>
  <si>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</si>
  <si>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</si>
  <si>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</si>
  <si>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</si>
  <si>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</si>
  <si>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</si>
  <si>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</si>
  <si>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</si>
  <si>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</si>
  <si>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</si>
  <si>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</si>
  <si>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</si>
  <si>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</si>
  <si>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</si>
  <si>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</si>
  <si>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</si>
  <si>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</si>
  <si>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</si>
  <si>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</si>
  <si>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</si>
  <si>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</si>
  <si>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</si>
  <si>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</si>
  <si>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</si>
  <si>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</si>
  <si>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</si>
  <si>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</si>
  <si>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</si>
  <si>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</si>
  <si>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</si>
  <si>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</si>
  <si>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</si>
  <si>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</si>
  <si>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</si>
  <si>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</si>
  <si>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</si>
  <si>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</si>
  <si>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</si>
  <si>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</si>
  <si>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</si>
  <si>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</si>
  <si>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</si>
  <si>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</si>
  <si>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</si>
  <si>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</si>
  <si>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</si>
  <si>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</si>
  <si>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</si>
  <si>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</si>
  <si>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</si>
  <si>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</si>
  <si>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</si>
  <si>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</si>
  <si>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</si>
  <si>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</si>
  <si>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</si>
  <si>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</si>
  <si>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</si>
  <si>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</si>
  <si>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</si>
  <si>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</si>
  <si>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</si>
  <si>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</si>
  <si>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</si>
  <si>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</si>
  <si>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</si>
  <si>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</si>
  <si>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</si>
  <si>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</si>
  <si>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</si>
  <si>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</si>
  <si>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</si>
  <si>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</si>
  <si>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</si>
  <si>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</si>
  <si>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</si>
  <si>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</si>
  <si>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</si>
  <si>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</si>
  <si>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</si>
  <si>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</si>
  <si>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</si>
  <si>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</si>
  <si>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</si>
  <si>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</si>
  <si>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</si>
  <si>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</si>
  <si>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</si>
  <si>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</si>
  <si>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</si>
  <si>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</si>
  <si>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</si>
  <si>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</si>
  <si>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</si>
  <si>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</si>
  <si>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</si>
  <si>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</si>
  <si>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</si>
  <si>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</si>
  <si>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</si>
  <si>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</si>
  <si>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</si>
  <si>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</si>
  <si>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</si>
  <si>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</si>
  <si>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</si>
  <si>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</si>
  <si>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</si>
  <si>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</si>
  <si>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</si>
  <si>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</si>
  <si>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</si>
  <si>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</si>
  <si>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</si>
  <si>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</si>
  <si>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</si>
  <si>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</si>
  <si>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</si>
  <si>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</si>
  <si>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</si>
  <si>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</si>
  <si>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</si>
  <si>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</si>
  <si>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</si>
  <si>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</si>
  <si>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</si>
  <si>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</si>
  <si>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</si>
  <si>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</si>
  <si>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</si>
  <si>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</si>
  <si>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</si>
  <si>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</si>
  <si>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</si>
  <si>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</si>
  <si>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</si>
  <si>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</si>
  <si>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</si>
  <si>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</si>
  <si>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</si>
  <si>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</si>
  <si>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</si>
  <si>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</si>
  <si>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</si>
  <si>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</si>
  <si>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</si>
  <si>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</si>
  <si>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</si>
  <si>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</si>
  <si>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</si>
  <si>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</si>
  <si>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</si>
  <si>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</si>
  <si>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</si>
  <si>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</si>
  <si>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</si>
  <si>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</si>
  <si>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</si>
  <si>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</si>
  <si>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</si>
  <si>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</si>
  <si>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</si>
  <si>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</si>
  <si>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</si>
  <si>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</si>
  <si>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</si>
  <si>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</si>
  <si>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</si>
  <si>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</si>
  <si>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</si>
  <si>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</si>
  <si>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</si>
  <si>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</si>
  <si>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</si>
  <si>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</si>
  <si>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</si>
  <si>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</si>
  <si>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</si>
  <si>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</si>
  <si>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</si>
  <si>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</si>
  <si>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</si>
  <si>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</si>
  <si>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</si>
  <si>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</si>
  <si>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</si>
  <si>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</si>
  <si>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</si>
  <si>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</si>
  <si>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</si>
  <si>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</si>
  <si>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</si>
  <si>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</si>
  <si>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</si>
  <si>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</si>
  <si>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</si>
  <si>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</si>
  <si>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</si>
  <si>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</si>
  <si>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</si>
  <si>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</si>
  <si>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</si>
  <si>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</si>
  <si>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</si>
  <si>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</si>
  <si>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</si>
  <si>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</si>
  <si>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</si>
  <si>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</si>
  <si>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</si>
  <si>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</si>
  <si>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</si>
  <si>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</si>
  <si>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</si>
  <si>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</si>
  <si>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</si>
  <si>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</si>
  <si>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</si>
  <si>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</si>
  <si>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</si>
  <si>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</si>
  <si>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</si>
  <si>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</si>
  <si>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</si>
  <si>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</si>
  <si>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</si>
  <si>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</si>
  <si>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</si>
  <si>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</si>
  <si>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</si>
  <si>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</si>
  <si>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</si>
  <si>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</si>
  <si>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</si>
  <si>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</si>
  <si>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</si>
  <si>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</si>
  <si>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</si>
  <si>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</si>
  <si>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</si>
  <si>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</si>
  <si>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</si>
  <si>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</si>
  <si>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</si>
  <si>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</si>
  <si>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</si>
  <si>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</si>
  <si>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</si>
  <si>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</si>
  <si>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</si>
  <si>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</si>
  <si>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</si>
  <si>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</si>
  <si>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</si>
  <si>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</si>
  <si>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</si>
  <si>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</si>
  <si>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</si>
  <si>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</si>
  <si>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</si>
  <si>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</si>
  <si>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</si>
  <si>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</si>
  <si>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</si>
  <si>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</si>
  <si>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</si>
  <si>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</si>
  <si>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</si>
  <si>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</si>
  <si>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</si>
  <si>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</si>
  <si>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</si>
  <si>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</si>
  <si>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</si>
  <si>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</si>
  <si>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</si>
  <si>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</si>
  <si>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</si>
  <si>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</si>
  <si>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</si>
  <si>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</si>
  <si>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</si>
  <si>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</si>
  <si>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</si>
  <si>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</si>
  <si>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</si>
  <si>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</si>
  <si>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</si>
  <si>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</si>
  <si>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</si>
  <si>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</si>
  <si>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</si>
  <si>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</si>
  <si>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</si>
  <si>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</si>
  <si>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</si>
  <si>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</si>
  <si>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</si>
  <si>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</si>
  <si>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</si>
  <si>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</si>
  <si>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</si>
  <si>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</si>
  <si>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</si>
  <si>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</si>
  <si>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</si>
  <si>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</si>
  <si>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</si>
  <si>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</si>
  <si>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</si>
  <si>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</si>
  <si>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</si>
  <si>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</si>
  <si>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</si>
  <si>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</si>
  <si>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</si>
  <si>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</si>
  <si>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</si>
  <si>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</si>
  <si>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</si>
  <si>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</si>
  <si>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</si>
  <si>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</si>
  <si>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</si>
  <si>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</si>
  <si>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</si>
  <si>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</si>
  <si>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</si>
  <si>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</si>
  <si>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</si>
  <si>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</si>
  <si>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</si>
  <si>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</si>
  <si>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</si>
  <si>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</si>
  <si>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</si>
  <si>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</si>
  <si>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</si>
  <si>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</si>
  <si>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</si>
  <si>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</si>
  <si>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</si>
  <si>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</si>
  <si>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</si>
  <si>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</si>
  <si>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</si>
  <si>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</si>
  <si>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</si>
  <si>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</si>
  <si>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</si>
  <si>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</si>
  <si>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</si>
  <si>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</si>
  <si>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</si>
  <si>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</si>
  <si>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</si>
  <si>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</si>
  <si>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</si>
  <si>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</si>
  <si>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</si>
  <si>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</si>
  <si>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</si>
  <si>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</si>
  <si>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</si>
  <si>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</si>
  <si>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</si>
  <si>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</si>
  <si>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</si>
  <si>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</si>
  <si>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</si>
  <si>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</si>
  <si>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</si>
  <si>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</si>
  <si>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</si>
  <si>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</si>
  <si>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</si>
  <si>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</si>
  <si>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</si>
  <si>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</si>
  <si>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</si>
  <si>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</si>
  <si>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</si>
  <si>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</si>
  <si>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</si>
  <si>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</si>
  <si>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</si>
  <si>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</si>
  <si>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</si>
  <si>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</si>
  <si>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</si>
  <si>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</si>
  <si>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</si>
  <si>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</si>
  <si>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</si>
  <si>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</si>
  <si>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</si>
  <si>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</si>
  <si>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</si>
  <si>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</si>
  <si>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</si>
  <si>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</si>
  <si>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</si>
  <si>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</si>
  <si>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</si>
  <si>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</si>
  <si>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</si>
  <si>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</si>
  <si>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</si>
  <si>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</si>
  <si>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</si>
  <si>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</si>
  <si>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</si>
  <si>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</si>
  <si>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</si>
  <si>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</si>
  <si>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</si>
  <si>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</si>
  <si>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</si>
  <si>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</si>
  <si>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</si>
  <si>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</si>
  <si>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</si>
  <si>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</si>
  <si>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</si>
  <si>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</si>
  <si>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</si>
  <si>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</si>
  <si>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</si>
  <si>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</si>
  <si>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</si>
  <si>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</si>
  <si>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</si>
  <si>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</si>
  <si>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</si>
  <si>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</si>
  <si>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</si>
  <si>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</si>
  <si>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</si>
  <si>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</si>
  <si>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</si>
  <si>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</si>
  <si>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</si>
  <si>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</si>
  <si>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</si>
  <si>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</si>
  <si>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</si>
  <si>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</si>
  <si>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</si>
  <si>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</si>
  <si>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</si>
  <si>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</si>
  <si>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</si>
  <si>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</si>
  <si>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</si>
  <si>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</si>
  <si>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</si>
  <si>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</si>
  <si>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</si>
  <si>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</si>
  <si>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</si>
  <si>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</si>
  <si>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</si>
  <si>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</si>
  <si>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</si>
  <si>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</si>
  <si>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</si>
  <si>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</si>
  <si>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</si>
  <si>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</si>
  <si>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</si>
  <si>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</si>
  <si>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</si>
  <si>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</si>
  <si>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</si>
  <si>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</si>
  <si>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</si>
  <si>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</si>
  <si>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</si>
  <si>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</si>
  <si>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</si>
  <si>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</si>
  <si>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</si>
  <si>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</si>
  <si>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</si>
  <si>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</si>
  <si>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</si>
  <si>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</si>
  <si>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</si>
  <si>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</si>
  <si>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</si>
  <si>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</si>
  <si>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</si>
  <si>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</si>
  <si>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</si>
  <si>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</si>
  <si>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</si>
  <si>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</si>
  <si>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</si>
  <si>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</si>
  <si>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</si>
  <si>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</si>
  <si>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</si>
  <si>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</si>
  <si>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</si>
  <si>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</si>
  <si>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</si>
  <si>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</si>
  <si>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</si>
  <si>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</si>
  <si>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</si>
  <si>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</si>
  <si>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</si>
  <si>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</si>
  <si>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</si>
  <si>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</si>
  <si>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</si>
  <si>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</si>
  <si>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</si>
  <si>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</si>
  <si>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</si>
  <si>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</si>
  <si>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</si>
  <si>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</si>
  <si>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</si>
  <si>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</si>
  <si>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</si>
  <si>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</si>
  <si>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</si>
  <si>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</si>
  <si>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</si>
  <si>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</si>
  <si>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</si>
  <si>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</si>
  <si>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</si>
  <si>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</si>
  <si>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</si>
  <si>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</si>
  <si>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</si>
  <si>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</si>
  <si>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</si>
  <si>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</si>
  <si>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</si>
  <si>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</si>
  <si>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</si>
  <si>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</si>
  <si>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</si>
  <si>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</si>
  <si>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</si>
  <si>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</si>
  <si>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</si>
  <si>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</si>
  <si>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</si>
  <si>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</si>
  <si>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</si>
  <si>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</si>
  <si>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</si>
  <si>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</si>
  <si>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</si>
  <si>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</si>
  <si>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</si>
  <si>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</si>
  <si>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</si>
  <si>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</si>
  <si>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</si>
  <si>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</si>
  <si>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</si>
  <si>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</si>
  <si>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</si>
  <si>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</si>
  <si>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</si>
  <si>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</si>
  <si>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</si>
  <si>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</si>
  <si>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</si>
  <si>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</si>
  <si>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</si>
  <si>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</si>
  <si>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</si>
  <si>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</si>
  <si>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</si>
  <si>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</si>
  <si>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</si>
  <si>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</si>
  <si>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</si>
  <si>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</si>
  <si>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</si>
  <si>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</si>
  <si>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</si>
  <si>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</si>
  <si>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</si>
  <si>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</si>
  <si>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</si>
  <si>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</si>
  <si>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</si>
  <si>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</si>
  <si>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</si>
  <si>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</si>
  <si>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</si>
  <si>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</si>
  <si>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</si>
  <si>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</si>
  <si>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</si>
  <si>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</si>
  <si>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</si>
  <si>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</si>
  <si>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</si>
  <si>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</si>
  <si>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</si>
  <si>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</si>
  <si>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</si>
  <si>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</si>
  <si>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</si>
  <si>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</si>
  <si>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</si>
  <si>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</si>
  <si>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</si>
  <si>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</si>
  <si>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</si>
  <si>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</si>
  <si>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</si>
  <si>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</si>
  <si>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</si>
  <si>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</si>
  <si>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</si>
  <si>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</si>
  <si>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</si>
  <si>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</si>
  <si>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</si>
  <si>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</si>
  <si>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</si>
  <si>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</si>
  <si>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</si>
  <si>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</si>
  <si>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</si>
  <si>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</si>
  <si>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</si>
  <si>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</si>
  <si>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</si>
  <si>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</si>
  <si>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</si>
  <si>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</si>
  <si>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</si>
  <si>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</si>
  <si>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</si>
  <si>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</si>
  <si>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</si>
  <si>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</si>
  <si>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</si>
  <si>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</si>
  <si>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</si>
  <si>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</si>
  <si>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</si>
  <si>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</si>
  <si>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</si>
  <si>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</si>
  <si>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</si>
  <si>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</si>
  <si>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</si>
  <si>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</si>
  <si>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</si>
  <si>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</si>
  <si>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</si>
  <si>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</si>
  <si>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</si>
  <si>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</si>
  <si>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</si>
  <si>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</si>
  <si>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</si>
  <si>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</si>
  <si>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</si>
  <si>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</si>
  <si>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</si>
  <si>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</si>
  <si>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</si>
  <si>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</si>
  <si>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</si>
  <si>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</si>
  <si>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</si>
  <si>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</si>
  <si>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</si>
  <si>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</si>
  <si>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</si>
  <si>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</si>
  <si>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</si>
  <si>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</si>
  <si>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</si>
  <si>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</si>
  <si>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</si>
  <si>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</si>
  <si>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</si>
  <si>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</si>
  <si>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</si>
  <si>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</si>
  <si>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</si>
  <si>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</si>
  <si>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</si>
  <si>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</si>
  <si>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</si>
  <si>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</si>
  <si>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</si>
  <si>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</si>
  <si>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</si>
  <si>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</si>
  <si>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</si>
  <si>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</si>
  <si>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</si>
  <si>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</si>
  <si>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</si>
  <si>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</si>
  <si>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</si>
  <si>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</si>
  <si>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</si>
  <si>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</si>
  <si>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</si>
  <si>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</si>
  <si>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</si>
  <si>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</si>
  <si>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</si>
  <si>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</si>
  <si>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</si>
  <si>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</si>
  <si>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</si>
  <si>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</si>
  <si>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</si>
  <si>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</si>
  <si>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</si>
  <si>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</si>
  <si>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</si>
  <si>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</si>
  <si>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</si>
  <si>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</si>
  <si>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</si>
  <si>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</si>
  <si>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</si>
  <si>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</si>
  <si>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</si>
  <si>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</si>
  <si>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</si>
  <si>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</si>
  <si>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</si>
  <si>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</si>
  <si>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</si>
  <si>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</si>
  <si>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</si>
  <si>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</si>
  <si>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</si>
  <si>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</si>
  <si>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</si>
  <si>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</si>
  <si>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</si>
  <si>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</si>
  <si>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</si>
  <si>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</si>
  <si>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</si>
  <si>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</si>
  <si>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</si>
  <si>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</si>
  <si>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</si>
  <si>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</si>
  <si>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</si>
  <si>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</si>
  <si>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</si>
  <si>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</si>
  <si>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</si>
  <si>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</si>
  <si>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</si>
  <si>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</si>
  <si>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</si>
  <si>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</si>
  <si>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</si>
  <si>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</si>
  <si>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</si>
  <si>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</si>
  <si>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</si>
  <si>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</si>
  <si>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</si>
  <si>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</si>
  <si>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</si>
  <si>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</si>
  <si>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</si>
  <si>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</si>
  <si>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</si>
  <si>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</si>
  <si>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</si>
  <si>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</si>
  <si>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</si>
  <si>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</si>
  <si>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</si>
  <si>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</si>
  <si>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</si>
  <si>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</si>
  <si>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</si>
  <si>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</si>
  <si>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</si>
  <si>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</si>
  <si>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</si>
  <si>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</si>
  <si>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</si>
  <si>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</si>
  <si>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</si>
  <si>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</si>
  <si>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</si>
  <si>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</si>
  <si>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</si>
  <si>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</si>
  <si>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</si>
  <si>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</si>
  <si>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</si>
  <si>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</si>
  <si>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</si>
  <si>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</si>
  <si>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</si>
  <si>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</si>
  <si>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</si>
  <si>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</si>
  <si>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</si>
  <si>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</si>
  <si>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</si>
  <si>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</si>
  <si>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</si>
  <si>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</si>
  <si>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</si>
  <si>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</si>
  <si>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</si>
  <si>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</si>
  <si>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</si>
  <si>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</si>
  <si>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</si>
  <si>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</si>
  <si>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</si>
  <si>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</si>
  <si>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</si>
  <si>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</si>
  <si>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</si>
  <si>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</si>
  <si>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</si>
  <si>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</si>
  <si>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</si>
  <si>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</si>
  <si>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</si>
  <si>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</si>
  <si>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</si>
  <si>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</si>
  <si>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</si>
  <si>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</si>
  <si>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</si>
  <si>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</si>
  <si>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</si>
  <si>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</si>
  <si>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</si>
  <si>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</si>
  <si>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</si>
  <si>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</si>
  <si>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</si>
  <si>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</si>
  <si>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</si>
  <si>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</si>
  <si>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</si>
  <si>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</si>
  <si>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</si>
  <si>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</si>
  <si>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</si>
  <si>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</si>
  <si>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</si>
  <si>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</si>
  <si>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</si>
  <si>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</si>
  <si>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</si>
  <si>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</si>
  <si>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</si>
  <si>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</si>
  <si>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</si>
  <si>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</si>
  <si>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</si>
  <si>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</si>
  <si>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</si>
  <si>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</si>
  <si>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</si>
  <si>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</si>
  <si>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</si>
  <si>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</si>
  <si>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</si>
  <si>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</si>
  <si>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</si>
  <si>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</si>
  <si>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</si>
  <si>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</si>
  <si>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</si>
  <si>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</si>
  <si>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</si>
  <si>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</si>
  <si>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</si>
  <si>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</si>
  <si>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</si>
  <si>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</si>
  <si>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</si>
  <si>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</si>
  <si>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</si>
  <si>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</si>
  <si>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</si>
  <si>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</si>
  <si>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</si>
  <si>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</si>
  <si>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</si>
  <si>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</si>
  <si>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</si>
  <si>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</si>
  <si>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</si>
  <si>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</si>
  <si>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</si>
  <si>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</si>
  <si>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</si>
  <si>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</si>
  <si>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</si>
  <si>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</si>
  <si>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</si>
  <si>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</si>
  <si>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</si>
  <si>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</si>
  <si>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</si>
  <si>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</si>
  <si>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</si>
  <si>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</si>
  <si>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</si>
  <si>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</si>
  <si>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</si>
  <si>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</si>
  <si>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</si>
  <si>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</si>
  <si>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</si>
  <si>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</si>
  <si>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</si>
  <si>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</si>
  <si>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</si>
  <si>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</si>
  <si>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</si>
  <si>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</si>
  <si>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</si>
  <si>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</si>
  <si>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</si>
  <si>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</si>
  <si>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</si>
  <si>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</si>
  <si>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</si>
  <si>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</si>
  <si>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</si>
  <si>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</si>
  <si>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</si>
  <si>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</si>
  <si>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</si>
  <si>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</si>
  <si>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</si>
  <si>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</si>
  <si>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</si>
  <si>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</si>
  <si>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</si>
  <si>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</si>
  <si>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</si>
  <si>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</si>
  <si>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</si>
  <si>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</si>
  <si>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</si>
  <si>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</si>
  <si>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</si>
  <si>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</si>
  <si>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</si>
  <si>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</si>
  <si>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</si>
  <si>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</si>
  <si>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</si>
  <si>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</si>
  <si>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</si>
  <si>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</si>
  <si>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</si>
  <si>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</si>
  <si>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</si>
  <si>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</si>
  <si>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</si>
  <si>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</si>
  <si>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</si>
  <si>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</si>
  <si>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</si>
  <si>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</si>
  <si>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</si>
  <si>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</si>
  <si>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</si>
  <si>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</si>
  <si>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</si>
  <si>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</si>
  <si>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</si>
  <si>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</si>
  <si>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</si>
  <si>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</si>
  <si>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</si>
  <si>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</si>
  <si>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</si>
  <si>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</si>
  <si>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</si>
  <si>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</si>
  <si>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</si>
  <si>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</si>
  <si>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</si>
  <si>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</si>
  <si>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</si>
  <si>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</si>
  <si>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</si>
  <si>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</si>
  <si>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</si>
  <si>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</si>
  <si>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</si>
  <si>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</si>
  <si>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</si>
  <si>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</si>
  <si>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</si>
  <si>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</si>
  <si>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</si>
  <si>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</si>
  <si>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</si>
  <si>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</si>
  <si>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</si>
  <si>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</si>
  <si>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</si>
  <si>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</si>
  <si>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</si>
  <si>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</si>
  <si>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</si>
  <si>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</si>
  <si>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</si>
  <si>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</si>
  <si>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</si>
  <si>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</si>
  <si>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</si>
  <si>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</si>
  <si>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</si>
  <si>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</si>
  <si>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</si>
  <si>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</si>
  <si>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</si>
  <si>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</si>
  <si>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</si>
  <si>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</si>
  <si>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</si>
  <si>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</si>
  <si>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</si>
  <si>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</si>
  <si>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</si>
  <si>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</si>
  <si>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</si>
  <si>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</si>
  <si>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</si>
  <si>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</si>
  <si>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</si>
  <si>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</si>
  <si>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</si>
  <si>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</si>
  <si>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</si>
  <si>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</si>
  <si>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</si>
  <si>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</si>
  <si>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</si>
  <si>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</si>
  <si>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</si>
  <si>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</si>
  <si>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</si>
  <si>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</si>
  <si>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</si>
  <si>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</si>
  <si>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</si>
  <si>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</si>
  <si>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</si>
  <si>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</si>
  <si>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</si>
  <si>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</si>
  <si>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</si>
  <si>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</si>
  <si>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</si>
  <si>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</si>
  <si>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</si>
  <si>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</si>
  <si>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</si>
  <si>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</si>
  <si>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</si>
  <si>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</si>
  <si>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</si>
  <si>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</si>
  <si>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</si>
  <si>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</si>
  <si>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</si>
  <si>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</si>
  <si>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</si>
  <si>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</si>
  <si>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</si>
  <si>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</si>
  <si>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</si>
  <si>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</si>
  <si>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</si>
  <si>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</si>
  <si>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</si>
  <si>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</si>
  <si>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</si>
  <si>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</si>
  <si>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</si>
  <si>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</si>
  <si>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</si>
  <si>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</si>
  <si>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</si>
  <si>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</si>
  <si>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</si>
  <si>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</si>
  <si>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</si>
  <si>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</si>
  <si>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</si>
  <si>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</si>
  <si>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</si>
  <si>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</si>
  <si>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</si>
  <si>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</si>
  <si>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</si>
  <si>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</si>
  <si>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</si>
  <si>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</si>
  <si>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</si>
  <si>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</si>
  <si>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</si>
  <si>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</si>
  <si>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</si>
  <si>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</si>
  <si>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</si>
  <si>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</si>
  <si>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</si>
  <si>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</si>
  <si>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</si>
  <si>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</si>
  <si>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</si>
  <si>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</si>
  <si>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</si>
  <si>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</si>
  <si>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</si>
  <si>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</si>
  <si>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</si>
  <si>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</si>
  <si>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</si>
  <si>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</si>
  <si>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</si>
  <si>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</si>
  <si>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</si>
  <si>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</si>
  <si>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</si>
  <si>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</si>
  <si>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</si>
  <si>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</si>
  <si>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</si>
  <si>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</si>
  <si>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</si>
  <si>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</si>
  <si>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</si>
  <si>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</si>
  <si>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</si>
  <si>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</si>
  <si>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</si>
  <si>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</si>
  <si>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</si>
  <si>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</si>
  <si>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</si>
  <si>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</si>
  <si>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</si>
  <si>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</si>
  <si>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</si>
  <si>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</si>
  <si>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</si>
  <si>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</si>
  <si>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</si>
  <si>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</si>
  <si>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</si>
  <si>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</si>
  <si>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</si>
  <si>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</si>
  <si>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</si>
  <si>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</si>
  <si>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</si>
  <si>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</si>
  <si>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</si>
  <si>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</si>
  <si>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</si>
  <si>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</si>
  <si>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</si>
  <si>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</si>
  <si>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</si>
  <si>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</si>
  <si>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</si>
  <si>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</si>
  <si>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</si>
  <si>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</si>
  <si>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</si>
  <si>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</si>
  <si>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</si>
  <si>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</si>
  <si>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</si>
  <si>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</si>
  <si>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</si>
  <si>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</si>
  <si>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</si>
  <si>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</si>
  <si>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</si>
  <si>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</si>
  <si>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</si>
  <si>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</si>
  <si>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</si>
  <si>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</si>
  <si>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</si>
  <si>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</si>
  <si>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</si>
  <si>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</si>
  <si>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</si>
  <si>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</si>
  <si>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</si>
  <si>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</si>
  <si>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</si>
  <si>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</si>
  <si>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</si>
  <si>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</si>
  <si>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</si>
  <si>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</si>
  <si>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</si>
  <si>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</si>
  <si>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</si>
  <si>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</si>
  <si>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</si>
  <si>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</si>
  <si>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</si>
  <si>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</si>
  <si>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</si>
  <si>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</si>
  <si>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</si>
  <si>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</si>
  <si>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</si>
  <si>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</si>
  <si>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</si>
  <si>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</si>
  <si>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</si>
  <si>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</si>
  <si>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</si>
  <si>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</si>
  <si>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</si>
  <si>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</si>
  <si>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</si>
  <si>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</si>
  <si>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</si>
  <si>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</si>
  <si>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</si>
  <si>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</si>
  <si>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</si>
  <si>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</si>
  <si>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</si>
  <si>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</si>
  <si>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</si>
  <si>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</si>
  <si>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</si>
  <si>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</si>
  <si>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</si>
  <si>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</si>
  <si>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</si>
  <si>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</si>
  <si>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</si>
  <si>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</si>
  <si>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</si>
  <si>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</si>
  <si>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</si>
  <si>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</si>
  <si>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</si>
  <si>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</si>
  <si>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</si>
  <si>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</si>
  <si>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</si>
  <si>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</si>
  <si>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</si>
  <si>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</si>
  <si>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</si>
  <si>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</si>
  <si>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</si>
  <si>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</si>
  <si>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</si>
  <si>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</si>
  <si>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</si>
  <si>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</si>
  <si>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</si>
  <si>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</si>
  <si>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</si>
  <si>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</si>
  <si>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</si>
  <si>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</si>
  <si>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</si>
  <si>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</si>
  <si>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</si>
  <si>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</si>
  <si>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</si>
  <si>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</si>
  <si>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</si>
  <si>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</si>
  <si>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</si>
  <si>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</si>
  <si>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</si>
  <si>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</si>
  <si>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</si>
  <si>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</si>
  <si>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</si>
  <si>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</si>
  <si>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</si>
  <si>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</si>
  <si>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</si>
  <si>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</si>
  <si>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</si>
  <si>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</si>
  <si>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</si>
  <si>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</si>
  <si>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</si>
  <si>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</si>
  <si>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</si>
  <si>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</si>
  <si>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</si>
  <si>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</si>
  <si>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</si>
  <si>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</si>
  <si>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</si>
  <si>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</si>
  <si>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</si>
  <si>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</si>
  <si>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</si>
  <si>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</si>
  <si>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</si>
  <si>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</si>
  <si>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</si>
  <si>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</si>
  <si>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</si>
  <si>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</si>
  <si>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</si>
  <si>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</si>
  <si>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</si>
  <si>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</si>
  <si>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</si>
  <si>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</si>
  <si>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</si>
  <si>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</si>
  <si>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</si>
  <si>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</si>
  <si>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</si>
  <si>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</si>
  <si>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</si>
  <si>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</si>
  <si>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</si>
  <si>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</si>
  <si>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</si>
  <si>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</si>
  <si>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</si>
  <si>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</si>
  <si>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</si>
  <si>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</si>
  <si>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</si>
  <si>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</si>
  <si>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</si>
  <si>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</si>
  <si>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</si>
  <si>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</si>
  <si>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</si>
  <si>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</si>
  <si>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</si>
  <si>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</si>
  <si>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</si>
  <si>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</si>
  <si>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</si>
  <si>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</si>
  <si>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</si>
  <si>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</si>
  <si>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</si>
  <si>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</si>
  <si>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</si>
  <si>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</si>
  <si>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</si>
  <si>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</si>
  <si>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</si>
  <si>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</si>
  <si>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</si>
  <si>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</si>
  <si>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</si>
  <si>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</si>
  <si>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</si>
  <si>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</si>
  <si>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</si>
  <si>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</si>
  <si>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</si>
  <si>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</si>
  <si>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</si>
  <si>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</si>
  <si>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</si>
  <si>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</si>
  <si>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</si>
  <si>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</si>
  <si>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</si>
  <si>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</si>
  <si>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</si>
  <si>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</si>
  <si>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</si>
  <si>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</si>
  <si>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</si>
  <si>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</si>
  <si>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</si>
  <si>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</si>
  <si>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</si>
  <si>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</si>
  <si>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</si>
  <si>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</si>
  <si>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</si>
  <si>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</si>
  <si>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</si>
  <si>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</si>
  <si>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</si>
  <si>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</si>
  <si>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</si>
  <si>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</si>
  <si>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</si>
  <si>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</si>
  <si>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</si>
  <si>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</si>
  <si>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</si>
  <si>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</si>
  <si>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</si>
  <si>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</si>
  <si>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</si>
  <si>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</si>
  <si>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</si>
  <si>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</si>
  <si>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</si>
  <si>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</si>
  <si>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</si>
  <si>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</si>
  <si>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</si>
  <si>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</si>
  <si>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</si>
  <si>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</si>
  <si>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</si>
  <si>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</si>
  <si>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</si>
  <si>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</si>
  <si>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</si>
  <si>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</si>
  <si>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</si>
  <si>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</si>
  <si>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</si>
  <si>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</si>
  <si>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</si>
  <si>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</si>
  <si>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</si>
  <si>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</si>
  <si>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</si>
  <si>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</si>
  <si>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</si>
  <si>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</si>
  <si>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</si>
  <si>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</si>
  <si>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</si>
  <si>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</si>
  <si>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</si>
  <si>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</si>
  <si>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</si>
  <si>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</si>
  <si>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</si>
  <si>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</si>
  <si>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</si>
  <si>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</si>
  <si>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</si>
  <si>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</si>
  <si>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</si>
  <si>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</si>
  <si>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</si>
  <si>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</si>
  <si>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</si>
  <si>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</si>
  <si>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</si>
  <si>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</si>
  <si>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</si>
  <si>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</si>
  <si>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</si>
  <si>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</si>
  <si>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</si>
  <si>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</si>
  <si>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</si>
  <si>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</si>
  <si>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</si>
  <si>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</si>
  <si>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</si>
  <si>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</si>
  <si>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</si>
  <si>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</si>
  <si>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</si>
  <si>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</si>
  <si>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</si>
  <si>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</si>
  <si>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</si>
  <si>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</si>
  <si>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</si>
  <si>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</si>
  <si>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</si>
  <si>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</si>
  <si>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</si>
  <si>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</si>
  <si>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</si>
  <si>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</si>
  <si>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</si>
  <si>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</si>
  <si>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</si>
  <si>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</si>
  <si>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</si>
  <si>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</si>
  <si>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</si>
  <si>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</si>
  <si>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</si>
  <si>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</si>
  <si>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</si>
  <si>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</si>
  <si>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</si>
  <si>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</si>
  <si>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</si>
  <si>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</si>
  <si>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</si>
  <si>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</si>
  <si>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</si>
  <si>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</si>
  <si>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</si>
  <si>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</si>
  <si>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</si>
  <si>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</si>
  <si>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</si>
  <si>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</si>
  <si>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</si>
  <si>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</si>
  <si>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</si>
  <si>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</si>
  <si>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</si>
  <si>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</si>
  <si>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</si>
  <si>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</si>
  <si>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</si>
  <si>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</si>
  <si>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</si>
  <si>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</si>
  <si>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</si>
  <si>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</si>
  <si>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</si>
  <si>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</si>
  <si>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</si>
  <si>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</si>
  <si>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</si>
  <si>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</si>
  <si>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</si>
  <si>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</si>
  <si>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</si>
  <si>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</si>
  <si>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</si>
  <si>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</si>
  <si>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</si>
  <si>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</si>
  <si>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</si>
  <si>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</si>
  <si>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</si>
  <si>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</si>
  <si>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</si>
  <si>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</si>
  <si>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</si>
  <si>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</si>
  <si>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</si>
  <si>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</si>
  <si>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</si>
  <si>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</si>
  <si>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</si>
  <si>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</si>
  <si>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</si>
  <si>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</si>
  <si>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</si>
  <si>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</si>
  <si>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</si>
  <si>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</si>
  <si>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</si>
  <si>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</si>
  <si>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</si>
  <si>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</si>
  <si>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</si>
  <si>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</si>
  <si>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</si>
  <si>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</si>
  <si>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</si>
  <si>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</si>
  <si>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</si>
  <si>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</si>
  <si>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</si>
  <si>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</si>
  <si>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</si>
  <si>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</si>
  <si>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</si>
  <si>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</si>
  <si>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</si>
  <si>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</si>
  <si>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</si>
  <si>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</si>
  <si>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</si>
  <si>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</si>
  <si>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</si>
  <si>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</si>
  <si>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</si>
  <si>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</si>
  <si>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</si>
  <si>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</si>
  <si>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</si>
  <si>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</si>
  <si>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</si>
  <si>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</si>
  <si>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</si>
  <si>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</si>
  <si>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</si>
  <si>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</si>
  <si>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</si>
  <si>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</si>
  <si>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</si>
  <si>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</si>
  <si>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</si>
  <si>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</si>
  <si>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</si>
  <si>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</si>
  <si>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</si>
  <si>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</si>
  <si>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</si>
  <si>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</si>
  <si>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</si>
  <si>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</si>
  <si>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</si>
  <si>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</si>
  <si>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</si>
  <si>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</si>
  <si>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</si>
  <si>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</si>
  <si>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</si>
  <si>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</si>
  <si>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</si>
  <si>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</si>
  <si>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</si>
  <si>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</si>
  <si>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</si>
  <si>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</si>
  <si>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</si>
  <si>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</si>
  <si>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</si>
  <si>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</si>
  <si>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</si>
  <si>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</si>
  <si>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</si>
  <si>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</si>
  <si>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</si>
  <si>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</si>
  <si>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</si>
  <si>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</si>
  <si>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</si>
  <si>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</si>
  <si>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</si>
  <si>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</si>
  <si>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</si>
  <si>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</si>
  <si>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</si>
  <si>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</si>
  <si>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</si>
  <si>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</si>
  <si>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</si>
  <si>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</si>
  <si>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</si>
  <si>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</si>
  <si>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</si>
  <si>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</si>
  <si>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</si>
  <si>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</si>
  <si>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</si>
  <si>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</si>
  <si>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</si>
  <si>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</si>
  <si>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</si>
  <si>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</si>
  <si>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</si>
  <si>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</si>
  <si>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</si>
  <si>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</si>
  <si>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</si>
  <si>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</si>
  <si>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</si>
  <si>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</si>
  <si>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</si>
  <si>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</si>
  <si>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</si>
  <si>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</si>
  <si>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</si>
  <si>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</si>
  <si>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</si>
  <si>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</si>
  <si>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</si>
  <si>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</si>
  <si>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</si>
  <si>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</si>
  <si>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</si>
  <si>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</si>
  <si>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</si>
  <si>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</si>
  <si>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</si>
  <si>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</si>
  <si>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</si>
  <si>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</si>
  <si>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</si>
  <si>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</si>
  <si>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</si>
  <si>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</si>
  <si>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</si>
  <si>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</si>
  <si>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</si>
  <si>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</si>
  <si>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</si>
  <si>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</si>
  <si>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</si>
  <si>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</si>
  <si>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</si>
  <si>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</si>
  <si>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</si>
  <si>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</si>
  <si>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</si>
  <si>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</si>
  <si>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</si>
  <si>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</si>
  <si>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</si>
  <si>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</si>
  <si>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</si>
  <si>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</si>
  <si>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</si>
  <si>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</si>
  <si>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</si>
  <si>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</si>
  <si>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</si>
  <si>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</si>
  <si>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</si>
  <si>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</si>
  <si>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</si>
  <si>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</si>
  <si>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</si>
  <si>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</si>
  <si>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</si>
  <si>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</si>
  <si>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</si>
  <si>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</si>
  <si>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</si>
  <si>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</si>
  <si>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</si>
  <si>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</si>
  <si>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</si>
  <si>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</si>
  <si>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</si>
  <si>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</si>
  <si>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</si>
  <si>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</si>
  <si>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</si>
  <si>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</si>
  <si>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</si>
  <si>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</si>
  <si>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</si>
  <si>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</si>
  <si>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</si>
  <si>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</si>
  <si>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</si>
  <si>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</si>
  <si>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</si>
  <si>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</si>
  <si>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</si>
  <si>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</si>
  <si>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</si>
  <si>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</si>
  <si>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</si>
  <si>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</si>
  <si>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</si>
  <si>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</si>
  <si>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</si>
  <si>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</si>
  <si>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</si>
  <si>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</si>
  <si>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</si>
  <si>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</si>
  <si>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</si>
  <si>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</si>
  <si>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</si>
  <si>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</si>
  <si>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</si>
  <si>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</si>
  <si>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</si>
  <si>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</si>
  <si>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</si>
  <si>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</si>
  <si>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</si>
  <si>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</si>
  <si>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</si>
  <si>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</si>
  <si>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</si>
  <si>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</si>
  <si>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</si>
  <si>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</si>
  <si>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</si>
  <si>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</si>
  <si>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</si>
  <si>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</si>
  <si>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</si>
  <si>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</si>
  <si>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</si>
  <si>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</si>
  <si>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</si>
  <si>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</si>
  <si>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</si>
  <si>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</si>
  <si>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</si>
  <si>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</si>
  <si>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</si>
  <si>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</si>
  <si>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</si>
  <si>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</si>
  <si>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</si>
  <si>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</si>
  <si>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</si>
  <si>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</si>
  <si>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</si>
  <si>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</si>
  <si>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</si>
  <si>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</si>
  <si>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</si>
  <si>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</si>
  <si>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</si>
  <si>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</si>
  <si>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</si>
  <si>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</si>
  <si>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</si>
  <si>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</si>
  <si>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</si>
  <si>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</si>
  <si>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</si>
  <si>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</si>
  <si>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</si>
  <si>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</si>
  <si>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</si>
  <si>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</si>
  <si>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</si>
  <si>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</si>
  <si>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</si>
  <si>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</si>
  <si>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</si>
  <si>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</si>
  <si>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</si>
  <si>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</si>
  <si>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</si>
  <si>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</si>
  <si>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</si>
  <si>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</si>
  <si>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</si>
  <si>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</si>
  <si>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</si>
  <si>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</si>
  <si>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</si>
  <si>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</si>
  <si>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</si>
  <si>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</si>
  <si>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</si>
  <si>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</si>
  <si>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</si>
  <si>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</si>
  <si>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</si>
  <si>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</si>
  <si>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</si>
  <si>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</si>
  <si>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</si>
  <si>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</si>
  <si>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</si>
  <si>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</si>
  <si>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</si>
  <si>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</si>
  <si>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</si>
  <si>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</si>
  <si>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</si>
  <si>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</si>
  <si>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</si>
  <si>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</si>
  <si>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</si>
  <si>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</si>
  <si>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</si>
  <si>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</si>
  <si>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</si>
  <si>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</si>
  <si>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</si>
  <si>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</si>
  <si>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</si>
  <si>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</si>
  <si>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</si>
  <si>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</si>
  <si>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</si>
  <si>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</si>
  <si>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</si>
  <si>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</si>
  <si>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</si>
  <si>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</si>
  <si>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</si>
  <si>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</si>
  <si>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</si>
  <si>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</si>
  <si>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</si>
  <si>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</si>
  <si>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</si>
  <si>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</si>
  <si>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</si>
  <si>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</si>
  <si>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</si>
  <si>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</si>
  <si>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</si>
  <si>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</si>
  <si>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</si>
  <si>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</si>
  <si>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</si>
  <si>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</si>
  <si>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</si>
  <si>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</si>
  <si>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</si>
  <si>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</si>
  <si>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</si>
  <si>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</si>
  <si>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</si>
  <si>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</si>
  <si>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</si>
  <si>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</si>
  <si>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</si>
  <si>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</si>
  <si>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</si>
  <si>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</si>
  <si>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</si>
  <si>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</si>
  <si>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</si>
  <si>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</si>
  <si>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</si>
  <si>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</si>
  <si>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</si>
  <si>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</si>
  <si>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</si>
  <si>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</si>
  <si>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</si>
  <si>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</si>
  <si>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</si>
  <si>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</si>
  <si>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</si>
  <si>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</si>
  <si>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</si>
  <si>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</si>
  <si>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</si>
  <si>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</si>
  <si>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</si>
  <si>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</si>
  <si>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</si>
  <si>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</si>
  <si>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</si>
  <si>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</si>
  <si>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</si>
  <si>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</si>
  <si>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</si>
  <si>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</si>
  <si>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</si>
  <si>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</si>
  <si>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</si>
  <si>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</si>
  <si>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</si>
  <si>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</si>
  <si>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</si>
  <si>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</si>
  <si>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</si>
  <si>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</si>
  <si>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</si>
  <si>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</si>
  <si>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</si>
  <si>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</si>
  <si>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</si>
  <si>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</si>
  <si>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</si>
  <si>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</si>
  <si>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</si>
  <si>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</si>
  <si>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</si>
  <si>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</si>
  <si>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</si>
  <si>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</si>
  <si>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</si>
  <si>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</si>
  <si>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</si>
  <si>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</si>
  <si>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</si>
  <si>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</si>
  <si>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</si>
  <si>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</si>
  <si>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</si>
  <si>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</si>
  <si>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</si>
  <si>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</si>
  <si>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</si>
  <si>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</si>
  <si>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</si>
  <si>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</si>
  <si>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</si>
  <si>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</si>
  <si>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</si>
  <si>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</si>
  <si>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</si>
  <si>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</si>
  <si>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</si>
  <si>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</si>
  <si>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</si>
  <si>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</si>
  <si>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</si>
  <si>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</si>
  <si>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</si>
  <si>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</si>
  <si>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</si>
  <si>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</si>
  <si>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</si>
  <si>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</si>
  <si>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</si>
  <si>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</si>
  <si>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</si>
  <si>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</si>
  <si>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</si>
  <si>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</si>
  <si>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</si>
  <si>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</si>
  <si>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</si>
  <si>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</si>
  <si>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</si>
  <si>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</si>
  <si>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</si>
  <si>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</si>
  <si>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</si>
  <si>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</si>
  <si>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</si>
  <si>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</si>
  <si>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</si>
  <si>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</si>
  <si>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</si>
  <si>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</si>
  <si>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</si>
  <si>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</si>
  <si>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</si>
  <si>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</si>
  <si>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</si>
  <si>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</si>
  <si>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</si>
  <si>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</si>
  <si>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</si>
  <si>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</si>
  <si>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</si>
  <si>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</si>
  <si>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</si>
  <si>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</si>
  <si>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</si>
  <si>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</si>
  <si>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</si>
  <si>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</si>
  <si>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</si>
  <si>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</si>
  <si>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</si>
  <si>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</si>
  <si>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</si>
  <si>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</si>
  <si>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</si>
  <si>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</si>
  <si>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</si>
  <si>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</si>
  <si>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</si>
  <si>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</si>
  <si>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</si>
  <si>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</si>
  <si>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</si>
  <si>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</si>
  <si>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</si>
  <si>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</si>
  <si>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</si>
  <si>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</si>
  <si>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</si>
  <si>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</si>
  <si>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</si>
  <si>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</si>
  <si>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</si>
  <si>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</si>
  <si>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</si>
  <si>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</si>
  <si>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</si>
  <si>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</si>
  <si>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</si>
  <si>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</si>
  <si>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</si>
  <si>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</si>
  <si>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</si>
  <si>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</si>
  <si>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</si>
  <si>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</si>
  <si>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</si>
  <si>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</si>
  <si>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</si>
  <si>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</si>
  <si>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</si>
  <si>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</si>
  <si>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</si>
  <si>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</si>
  <si>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</si>
  <si>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</si>
  <si>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</si>
  <si>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</si>
  <si>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</si>
  <si>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</si>
  <si>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</si>
  <si>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</si>
  <si>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</si>
  <si>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</si>
  <si>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</si>
  <si>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</si>
  <si>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</si>
  <si>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</si>
  <si>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</si>
  <si>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</si>
  <si>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</si>
  <si>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</si>
  <si>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</si>
  <si>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</si>
  <si>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</si>
  <si>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</si>
  <si>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</si>
  <si>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</si>
  <si>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</si>
  <si>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</si>
  <si>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</si>
  <si>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</si>
  <si>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</si>
  <si>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</si>
  <si>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</si>
  <si>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</si>
  <si>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</si>
  <si>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</si>
  <si>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</si>
  <si>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</si>
  <si>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</si>
  <si>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</si>
  <si>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</si>
  <si>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</si>
  <si>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</si>
  <si>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</si>
  <si>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</si>
  <si>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</si>
  <si>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</si>
  <si>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</si>
  <si>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</si>
  <si>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</si>
  <si>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</si>
  <si>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</si>
  <si>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</si>
  <si>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</si>
  <si>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</si>
  <si>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</si>
  <si>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</si>
  <si>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</si>
  <si>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</si>
  <si>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</si>
  <si>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</si>
  <si>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</si>
  <si>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</si>
  <si>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</si>
  <si>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</si>
  <si>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</si>
  <si>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</si>
  <si>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</si>
  <si>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</si>
  <si>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</si>
  <si>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</si>
  <si>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</si>
  <si>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</si>
  <si>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</si>
  <si>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</si>
  <si>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</si>
  <si>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</si>
  <si>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</si>
  <si>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</si>
  <si>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</si>
  <si>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</si>
  <si>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</si>
  <si>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</si>
  <si>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</si>
  <si>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</si>
  <si>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</si>
  <si>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</si>
  <si>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</si>
  <si>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</si>
  <si>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</si>
  <si>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</si>
  <si>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</si>
  <si>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</si>
  <si>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</si>
  <si>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</si>
  <si>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</si>
  <si>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</si>
  <si>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</si>
  <si>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</si>
  <si>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</si>
  <si>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</si>
  <si>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</si>
  <si>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</si>
  <si>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</si>
  <si>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</si>
  <si>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</si>
  <si>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</si>
  <si>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</si>
  <si>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</si>
  <si>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</si>
  <si>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</si>
  <si>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</si>
  <si>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</si>
  <si>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</si>
  <si>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</si>
  <si>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</si>
  <si>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</si>
  <si>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</si>
  <si>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</si>
  <si>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</si>
  <si>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</si>
  <si>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</si>
  <si>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</si>
  <si>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</si>
  <si>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</si>
  <si>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</si>
  <si>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</si>
  <si>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</si>
  <si>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</si>
  <si>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</si>
  <si>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</si>
  <si>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</si>
  <si>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</si>
  <si>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</si>
  <si>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</si>
  <si>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</si>
  <si>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</si>
  <si>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</si>
  <si>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</si>
  <si>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</si>
  <si>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</si>
  <si>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</si>
  <si>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</si>
  <si>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</si>
  <si>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</si>
  <si>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</si>
  <si>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</si>
  <si>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</si>
  <si>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</si>
  <si>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</si>
  <si>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</si>
  <si>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</si>
  <si>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</si>
  <si>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</si>
  <si>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</si>
  <si>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</si>
  <si>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</si>
  <si>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</si>
  <si>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</si>
  <si>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</si>
  <si>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</si>
  <si>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</si>
  <si>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</si>
  <si>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</si>
  <si>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</si>
  <si>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</si>
  <si>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</si>
  <si>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</si>
  <si>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</si>
  <si>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</si>
  <si>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</si>
  <si>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</si>
  <si>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</si>
  <si>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</si>
  <si>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</si>
  <si>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</si>
  <si>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</si>
  <si>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</si>
  <si>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</si>
  <si>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</si>
  <si>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</si>
  <si>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</si>
  <si>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</si>
  <si>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</si>
  <si>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</si>
  <si>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</si>
  <si>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</si>
  <si>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</si>
  <si>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</si>
  <si>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</si>
  <si>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</si>
  <si>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</si>
  <si>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</si>
  <si>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</si>
  <si>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</si>
  <si>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</si>
  <si>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</si>
  <si>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</si>
  <si>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</si>
  <si>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</si>
  <si>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</si>
  <si>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</si>
  <si>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</si>
  <si>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</si>
  <si>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</si>
  <si>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</si>
  <si>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</si>
  <si>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</si>
  <si>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</si>
  <si>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</si>
  <si>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</si>
  <si>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</si>
  <si>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</si>
  <si>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</si>
  <si>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</si>
  <si>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</si>
  <si>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</si>
  <si>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</si>
  <si>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</si>
  <si>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</si>
  <si>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</si>
  <si>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</si>
  <si>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</si>
  <si>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</si>
  <si>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</si>
  <si>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</si>
  <si>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</si>
  <si>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</si>
  <si>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</si>
  <si>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</si>
  <si>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</si>
  <si>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</si>
  <si>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</si>
  <si>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</si>
  <si>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</si>
  <si>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</si>
  <si>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</si>
  <si>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</si>
  <si>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</si>
  <si>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</si>
  <si>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</si>
  <si>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</si>
  <si>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</si>
  <si>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</si>
  <si>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</si>
  <si>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</si>
  <si>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</si>
  <si>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</si>
  <si>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</si>
  <si>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</si>
  <si>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</si>
  <si>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</si>
  <si>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</si>
  <si>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</si>
  <si>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</si>
  <si>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</si>
  <si>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</si>
  <si>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</si>
  <si>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</si>
  <si>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</si>
  <si>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</si>
  <si>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</si>
  <si>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</si>
  <si>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</si>
  <si>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</si>
  <si>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</si>
  <si>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</si>
  <si>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</si>
  <si>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</si>
  <si>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</si>
  <si>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</si>
  <si>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</si>
  <si>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</si>
  <si>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</si>
  <si>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</si>
  <si>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</si>
  <si>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</si>
  <si>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</si>
  <si>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</si>
  <si>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</si>
  <si>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</si>
  <si>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</si>
  <si>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</si>
  <si>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</si>
  <si>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</si>
  <si>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</si>
  <si>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</si>
  <si>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</si>
  <si>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</si>
  <si>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</si>
  <si>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</si>
  <si>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</si>
  <si>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</si>
  <si>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</si>
  <si>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</si>
  <si>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</si>
  <si>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</si>
  <si>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</si>
  <si>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</si>
  <si>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</si>
  <si>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</si>
  <si>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</si>
  <si>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</si>
  <si>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</si>
  <si>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</si>
  <si>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</si>
  <si>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</si>
  <si>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</si>
  <si>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</si>
  <si>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</si>
  <si>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</si>
  <si>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</si>
  <si>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</si>
  <si>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</si>
  <si>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</si>
  <si>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</si>
  <si>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</si>
  <si>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</si>
  <si>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</si>
  <si>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</si>
  <si>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</si>
  <si>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</si>
  <si>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</si>
  <si>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</si>
  <si>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</si>
  <si>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</si>
  <si>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</si>
  <si>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</si>
  <si>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</si>
  <si>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</si>
  <si>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</si>
  <si>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</si>
  <si>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</si>
  <si>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</si>
  <si>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</si>
  <si>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</si>
  <si>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</si>
  <si>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</si>
  <si>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</si>
  <si>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</si>
  <si>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</si>
  <si>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</si>
  <si>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</si>
  <si>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</si>
  <si>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</si>
  <si>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</si>
  <si>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</si>
  <si>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</si>
  <si>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</si>
  <si>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</si>
  <si>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</si>
  <si>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</si>
  <si>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</si>
  <si>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</si>
  <si>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</si>
  <si>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</si>
  <si>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</si>
  <si>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</si>
  <si>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</si>
  <si>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</si>
  <si>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</si>
  <si>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</si>
  <si>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</si>
  <si>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</si>
  <si>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</si>
  <si>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</si>
  <si>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</si>
  <si>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</si>
  <si>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</si>
  <si>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</si>
  <si>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</si>
  <si>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</si>
  <si>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</si>
  <si>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</si>
  <si>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</si>
  <si>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</si>
  <si>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</si>
  <si>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</si>
  <si>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</si>
  <si>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</si>
  <si>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</si>
  <si>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</si>
  <si>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</si>
  <si>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</si>
  <si>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</si>
  <si>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</si>
  <si>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</si>
  <si>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</si>
  <si>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</si>
  <si>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</si>
  <si>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</si>
  <si>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</si>
  <si>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</si>
  <si>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</si>
  <si>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</si>
  <si>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</si>
  <si>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</si>
  <si>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</si>
  <si>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</si>
  <si>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</si>
  <si>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</si>
  <si>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</si>
  <si>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</si>
  <si>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</si>
  <si>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</si>
  <si>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</si>
  <si>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</si>
  <si>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</si>
  <si>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</si>
  <si>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</si>
  <si>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</si>
  <si>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</si>
  <si>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</si>
  <si>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</si>
  <si>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</si>
  <si>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</si>
  <si>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</si>
  <si>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</si>
  <si>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</si>
  <si>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</si>
  <si>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</si>
  <si>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</si>
  <si>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</si>
  <si>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</si>
  <si>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</si>
  <si>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</si>
  <si>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</si>
  <si>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</si>
  <si>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</si>
  <si>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</si>
  <si>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</si>
  <si>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</si>
  <si>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</si>
  <si>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</si>
  <si>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</si>
  <si>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</si>
  <si>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</si>
  <si>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</si>
  <si>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</si>
  <si>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</si>
  <si>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</si>
  <si>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</si>
  <si>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</si>
  <si>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</si>
  <si>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</si>
  <si>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</si>
  <si>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</si>
  <si>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</si>
  <si>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</si>
  <si>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</si>
  <si>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</si>
  <si>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</si>
  <si>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</si>
  <si>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</si>
  <si>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</si>
  <si>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</si>
  <si>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</si>
  <si>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</si>
  <si>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</si>
  <si>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</si>
  <si>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</si>
  <si>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</si>
  <si>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</si>
  <si>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</si>
  <si>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</si>
  <si>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</si>
  <si>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</si>
  <si>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</si>
  <si>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</si>
  <si>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</si>
  <si>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</si>
  <si>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</si>
  <si>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</si>
  <si>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</si>
  <si>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</si>
  <si>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</si>
  <si>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</si>
  <si>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</si>
  <si>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</si>
  <si>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</si>
  <si>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</si>
  <si>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</si>
  <si>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</si>
  <si>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</si>
  <si>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</si>
  <si>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</si>
  <si>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</si>
  <si>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</si>
  <si>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</si>
  <si>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</si>
  <si>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</si>
  <si>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</si>
  <si>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</si>
  <si>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</si>
  <si>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</si>
  <si>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</si>
  <si>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</si>
  <si>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</si>
  <si>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</si>
  <si>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</si>
  <si>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</si>
  <si>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</si>
  <si>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</si>
  <si>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</si>
  <si>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</si>
  <si>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</si>
  <si>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</si>
  <si>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</si>
  <si>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</si>
  <si>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</si>
  <si>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</si>
  <si>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</si>
  <si>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</si>
  <si>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</si>
  <si>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</si>
  <si>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</si>
  <si>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</si>
  <si>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</si>
  <si>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</si>
  <si>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</si>
  <si>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</si>
  <si>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</si>
  <si>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</si>
  <si>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</si>
  <si>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</si>
  <si>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</si>
  <si>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</si>
  <si>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</si>
  <si>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</si>
  <si>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</si>
  <si>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</si>
  <si>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</si>
  <si>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</si>
  <si>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</si>
  <si>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</si>
  <si>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</si>
  <si>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</si>
  <si>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</si>
  <si>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</si>
  <si>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</si>
  <si>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</si>
  <si>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</si>
  <si>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</si>
  <si>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</si>
  <si>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</si>
  <si>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</si>
  <si>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</si>
  <si>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</si>
  <si>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</si>
  <si>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</si>
  <si>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</si>
  <si>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</si>
  <si>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</si>
  <si>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</si>
  <si>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</si>
  <si>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</si>
  <si>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</si>
  <si>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</si>
  <si>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</si>
  <si>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</si>
  <si>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</si>
  <si>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</si>
  <si>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</si>
  <si>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</si>
  <si>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</si>
  <si>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</si>
  <si>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</si>
  <si>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</si>
  <si>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</si>
  <si>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</si>
  <si>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</si>
  <si>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</si>
  <si>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</si>
  <si>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</si>
  <si>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</si>
  <si>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</si>
  <si>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</si>
  <si>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</si>
  <si>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</si>
  <si>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</si>
  <si>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</si>
  <si>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</si>
  <si>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</si>
  <si>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</si>
  <si>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</si>
  <si>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</si>
  <si>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</si>
  <si>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</si>
  <si>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</si>
  <si>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</si>
  <si>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</si>
  <si>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</si>
  <si>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</si>
  <si>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</si>
  <si>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</si>
  <si>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</si>
  <si>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</si>
  <si>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</si>
  <si>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</si>
  <si>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</si>
  <si>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</si>
  <si>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</si>
  <si>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</si>
  <si>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</si>
  <si>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</si>
  <si>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</si>
  <si>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</si>
  <si>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</si>
  <si>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</si>
  <si>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</si>
  <si>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</si>
  <si>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</si>
  <si>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</si>
  <si>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</si>
  <si>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</si>
  <si>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</si>
  <si>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</si>
  <si>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</si>
  <si>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</si>
  <si>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</si>
  <si>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</si>
  <si>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</si>
  <si>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</si>
  <si>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</si>
  <si>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</si>
  <si>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</si>
  <si>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</si>
  <si>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</si>
  <si>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</si>
  <si>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</si>
  <si>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</si>
  <si>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</si>
  <si>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</si>
  <si>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</si>
  <si>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</si>
  <si>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</si>
  <si>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</si>
  <si>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</si>
  <si>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</si>
  <si>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</si>
  <si>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</si>
  <si>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</si>
  <si>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</si>
  <si>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</si>
  <si>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</si>
  <si>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</si>
  <si>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</si>
  <si>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</si>
  <si>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</si>
  <si>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</si>
  <si>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</si>
  <si>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</si>
  <si>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</si>
  <si>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</si>
  <si>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</si>
  <si>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</si>
  <si>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</si>
  <si>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</si>
  <si>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</si>
  <si>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</si>
  <si>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</si>
  <si>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</si>
  <si>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</si>
  <si>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</si>
  <si>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</si>
  <si>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</si>
  <si>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</si>
  <si>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</si>
  <si>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</si>
  <si>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</si>
  <si>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</si>
  <si>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</si>
  <si>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</si>
  <si>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</si>
  <si>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</si>
  <si>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</si>
  <si>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</si>
  <si>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</si>
  <si>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</si>
  <si>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</si>
  <si>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</si>
  <si>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</si>
  <si>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</si>
  <si>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</si>
  <si>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</si>
  <si>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</si>
  <si>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</si>
  <si>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</si>
  <si>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</si>
  <si>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</si>
  <si>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</si>
  <si>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</si>
  <si>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</si>
  <si>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</si>
  <si>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</si>
  <si>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</si>
  <si>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</si>
  <si>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</si>
  <si>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</si>
  <si>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</si>
  <si>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</si>
  <si>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</si>
  <si>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</si>
  <si>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</si>
  <si>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</si>
  <si>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</si>
  <si>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</si>
  <si>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</si>
  <si>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</si>
  <si>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</si>
  <si>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</si>
  <si>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</si>
  <si>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</si>
  <si>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</si>
  <si>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</si>
  <si>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</si>
  <si>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</si>
  <si>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</si>
  <si>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</si>
  <si>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</si>
  <si>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</si>
  <si>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</si>
  <si>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</si>
  <si>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</si>
  <si>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</si>
  <si>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</si>
  <si>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</si>
  <si>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</si>
  <si>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</si>
  <si>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</si>
  <si>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</si>
  <si>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</si>
  <si>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</si>
  <si>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</si>
  <si>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</si>
  <si>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</si>
  <si>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</si>
  <si>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</si>
  <si>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</si>
  <si>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</si>
  <si>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</si>
  <si>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</si>
  <si>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</si>
  <si>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</si>
  <si>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</si>
  <si>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</si>
  <si>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</si>
  <si>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</si>
  <si>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</si>
  <si>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</si>
  <si>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</si>
  <si>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</si>
  <si>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</si>
  <si>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</si>
  <si>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</si>
  <si>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</si>
  <si>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</si>
  <si>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</si>
  <si>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</si>
  <si>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</si>
  <si>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</si>
  <si>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</si>
  <si>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</si>
  <si>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</si>
  <si>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</si>
  <si>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</si>
  <si>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</si>
  <si>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</si>
  <si>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</si>
  <si>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</si>
  <si>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</si>
  <si>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</si>
  <si>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</si>
  <si>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</si>
  <si>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</si>
  <si>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</si>
  <si>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</si>
  <si>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</si>
  <si>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</si>
  <si>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</si>
  <si>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</si>
  <si>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</si>
  <si>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</si>
  <si>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</si>
  <si>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</si>
  <si>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</si>
  <si>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</si>
  <si>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</si>
  <si>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</si>
  <si>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</si>
  <si>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</si>
  <si>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</si>
  <si>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</si>
  <si>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</si>
  <si>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</si>
  <si>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</si>
  <si>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</si>
  <si>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</si>
  <si>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</si>
  <si>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</si>
  <si>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</si>
  <si>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</si>
  <si>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</si>
  <si>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</si>
  <si>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</si>
  <si>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</si>
  <si>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</si>
  <si>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</si>
  <si>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</si>
  <si>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</si>
  <si>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</si>
  <si>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</si>
  <si>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</si>
  <si>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</si>
  <si>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</si>
  <si>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</si>
  <si>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</si>
  <si>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</si>
  <si>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</si>
  <si>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</si>
  <si>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</si>
  <si>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</si>
  <si>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</si>
  <si>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</si>
  <si>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</si>
  <si>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</si>
  <si>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</si>
  <si>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</si>
  <si>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</si>
  <si>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</si>
  <si>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</si>
  <si>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</si>
  <si>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</si>
  <si>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</si>
  <si>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</si>
  <si>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</si>
  <si>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</si>
  <si>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</si>
  <si>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</si>
  <si>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</si>
  <si>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</si>
  <si>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</si>
  <si>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</si>
  <si>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</si>
  <si>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</si>
  <si>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</si>
  <si>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</si>
  <si>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</si>
  <si>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</si>
  <si>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</si>
  <si>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</si>
  <si>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</si>
  <si>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</si>
  <si>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</si>
  <si>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</si>
  <si>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</si>
  <si>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</si>
  <si>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</si>
  <si>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</si>
  <si>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</si>
  <si>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</si>
  <si>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</si>
  <si>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</si>
  <si>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</si>
  <si>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</si>
  <si>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</si>
  <si>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</si>
  <si>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</si>
  <si>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</si>
  <si>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</si>
  <si>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</si>
  <si>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</si>
  <si>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</si>
  <si>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</si>
  <si>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</si>
  <si>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</si>
  <si>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</si>
  <si>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</si>
  <si>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</si>
  <si>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</si>
  <si>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</si>
  <si>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</si>
  <si>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</si>
  <si>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</si>
  <si>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</si>
  <si>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</si>
  <si>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</si>
  <si>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</si>
  <si>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</si>
  <si>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</si>
  <si>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</si>
  <si>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</si>
  <si>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</si>
  <si>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</si>
  <si>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</si>
  <si>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</si>
  <si>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</si>
  <si>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</si>
  <si>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</si>
  <si>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</si>
  <si>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</si>
  <si>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</si>
  <si>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</si>
  <si>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</si>
  <si>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</si>
  <si>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</si>
  <si>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</si>
  <si>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</si>
  <si>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</si>
  <si>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</si>
  <si>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</si>
  <si>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</si>
  <si>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</si>
  <si>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</si>
  <si>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</si>
  <si>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</si>
  <si>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</si>
  <si>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</si>
  <si>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</si>
  <si>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</si>
  <si>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</si>
  <si>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</si>
  <si>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</si>
  <si>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</si>
  <si>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</si>
  <si>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</si>
  <si>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</si>
  <si>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</si>
  <si>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</si>
  <si>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</si>
  <si>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</si>
  <si>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</si>
  <si>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</si>
  <si>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</si>
  <si>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</si>
  <si>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</si>
  <si>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</si>
  <si>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</si>
  <si>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</si>
  <si>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</si>
  <si>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</si>
  <si>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</si>
  <si>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</si>
  <si>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</si>
  <si>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</si>
  <si>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</si>
  <si>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</si>
  <si>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</si>
  <si>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</si>
  <si>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</si>
  <si>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</si>
  <si>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</si>
  <si>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</si>
  <si>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</si>
  <si>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</si>
  <si>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</si>
  <si>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</si>
  <si>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</si>
  <si>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</si>
  <si>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</si>
  <si>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</si>
  <si>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</si>
  <si>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</si>
  <si>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</si>
  <si>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</si>
  <si>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</si>
  <si>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</si>
  <si>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</si>
  <si>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</si>
  <si>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</si>
  <si>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</si>
  <si>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</si>
  <si>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</si>
  <si>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</si>
  <si>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</si>
  <si>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</si>
  <si>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</si>
  <si>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</si>
  <si>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</si>
  <si>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</si>
  <si>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</si>
  <si>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</si>
  <si>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</si>
  <si>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</si>
  <si>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</si>
  <si>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</si>
  <si>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</si>
  <si>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</si>
  <si>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</si>
  <si>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</si>
  <si>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</si>
  <si>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</si>
  <si>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</si>
  <si>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</si>
  <si>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</si>
  <si>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</si>
  <si>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</si>
  <si>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</si>
  <si>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</si>
  <si>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</si>
  <si>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</si>
  <si>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</si>
  <si>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</si>
  <si>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</si>
  <si>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</si>
  <si>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</si>
  <si>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</si>
  <si>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</si>
  <si>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</si>
  <si>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</si>
  <si>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</si>
  <si>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</si>
  <si>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</si>
  <si>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</si>
  <si>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</si>
  <si>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</si>
  <si>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</si>
  <si>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</si>
  <si>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</si>
  <si>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</si>
  <si>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</si>
  <si>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</si>
  <si>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</si>
  <si>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</si>
  <si>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</si>
  <si>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</si>
  <si>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</si>
  <si>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</si>
  <si>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</si>
  <si>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</si>
  <si>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</si>
  <si>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</si>
  <si>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</si>
  <si>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</si>
  <si>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</si>
  <si>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</si>
  <si>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</si>
  <si>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</si>
  <si>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</si>
  <si>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</si>
  <si>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</si>
  <si>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</si>
  <si>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</si>
  <si>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</si>
  <si>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</si>
  <si>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</si>
  <si>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</si>
  <si>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</si>
  <si>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</si>
  <si>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</si>
  <si>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</si>
  <si>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</si>
  <si>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</si>
  <si>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</si>
  <si>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</si>
  <si>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</si>
  <si>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</si>
  <si>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</si>
  <si>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</si>
  <si>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</si>
  <si>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</si>
  <si>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</si>
  <si>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</si>
  <si>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</si>
  <si>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</si>
  <si>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</si>
  <si>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</si>
  <si>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</si>
  <si>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</si>
  <si>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</si>
  <si>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</si>
  <si>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</si>
  <si>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</si>
  <si>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</si>
  <si>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</si>
  <si>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</si>
  <si>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</si>
  <si>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</si>
  <si>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</si>
  <si>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</si>
  <si>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</si>
  <si>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</si>
  <si>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</si>
  <si>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</si>
  <si>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</si>
  <si>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</si>
  <si>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</si>
  <si>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</si>
  <si>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</si>
  <si>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</si>
  <si>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</si>
  <si>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</si>
  <si>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</si>
  <si>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</si>
  <si>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</si>
  <si>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</si>
  <si>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</si>
  <si>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</si>
  <si>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</si>
  <si>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</si>
  <si>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</si>
  <si>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</si>
  <si>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</si>
  <si>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</si>
  <si>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</si>
  <si>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</si>
  <si>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</si>
  <si>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</si>
  <si>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</si>
  <si>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</si>
  <si>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</si>
  <si>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</si>
  <si>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</si>
  <si>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</si>
  <si>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</si>
  <si>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</si>
  <si>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</si>
  <si>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</si>
  <si>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</si>
  <si>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</si>
  <si>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</si>
  <si>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</si>
  <si>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</si>
  <si>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</si>
  <si>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</si>
  <si>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</si>
  <si>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</si>
  <si>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</si>
  <si>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</si>
  <si>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</si>
  <si>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</si>
  <si>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</si>
  <si>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</si>
  <si>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</si>
  <si>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</si>
  <si>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</si>
  <si>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</si>
  <si>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</si>
  <si>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</si>
  <si>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</si>
  <si>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</si>
  <si>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</si>
  <si>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</si>
  <si>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</si>
  <si>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</si>
  <si>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</si>
  <si>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</si>
  <si>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</si>
  <si>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</si>
  <si>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</si>
  <si>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</si>
  <si>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</si>
  <si>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</si>
  <si>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</si>
  <si>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</si>
  <si>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</si>
  <si>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</si>
  <si>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</si>
  <si>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</si>
  <si>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</si>
  <si>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</si>
  <si>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</si>
  <si>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</si>
  <si>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</si>
  <si>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</si>
  <si>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</si>
  <si>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</si>
  <si>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</si>
  <si>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</si>
  <si>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</si>
  <si>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</si>
  <si>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</si>
  <si>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</si>
  <si>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</si>
  <si>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</si>
  <si>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</si>
  <si>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</si>
  <si>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</si>
  <si>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</si>
  <si>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</si>
  <si>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</si>
  <si>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</si>
  <si>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</si>
  <si>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</si>
  <si>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</si>
  <si>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</si>
  <si>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</si>
  <si>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</si>
  <si>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</si>
  <si>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</si>
  <si>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</si>
  <si>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</si>
  <si>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</si>
  <si>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</si>
  <si>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</si>
  <si>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</si>
  <si>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</si>
  <si>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</si>
  <si>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</si>
  <si>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</si>
  <si>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</si>
  <si>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</si>
  <si>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</si>
  <si>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</si>
  <si>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</si>
  <si>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</si>
  <si>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</si>
  <si>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</si>
  <si>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</si>
  <si>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</si>
  <si>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</si>
  <si>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</si>
  <si>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</si>
  <si>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</si>
  <si>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</si>
  <si>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</si>
  <si>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</si>
  <si>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</si>
  <si>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</si>
  <si>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</si>
  <si>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</si>
  <si>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</si>
  <si>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</si>
  <si>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</si>
  <si>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</si>
  <si>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</si>
  <si>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</si>
  <si>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</si>
  <si>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</si>
  <si>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</si>
  <si>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</si>
  <si>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</si>
  <si>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</si>
  <si>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</si>
  <si>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</si>
  <si>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</si>
  <si>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</si>
  <si>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</si>
  <si>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</si>
  <si>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</si>
  <si>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</si>
  <si>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</si>
  <si>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</si>
  <si>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</si>
  <si>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</si>
  <si>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</si>
  <si>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</si>
  <si>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</si>
  <si>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</si>
  <si>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</si>
  <si>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</si>
  <si>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</si>
  <si>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</si>
  <si>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</si>
  <si>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</si>
  <si>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</si>
  <si>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</si>
  <si>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</si>
  <si>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</si>
  <si>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</si>
  <si>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</si>
  <si>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</si>
  <si>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</si>
  <si>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</si>
  <si>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</si>
  <si>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</si>
  <si>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</si>
  <si>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</si>
  <si>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</si>
  <si>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</si>
  <si>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</si>
  <si>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</si>
  <si>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</si>
  <si>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</si>
  <si>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</si>
  <si>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</si>
  <si>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</si>
  <si>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</si>
  <si>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</si>
  <si>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</si>
  <si>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</si>
  <si>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</si>
  <si>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</si>
  <si>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</si>
  <si>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</si>
  <si>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</si>
  <si>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</si>
  <si>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</si>
  <si>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</si>
  <si>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</si>
  <si>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</si>
  <si>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</si>
  <si>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</si>
  <si>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</si>
  <si>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</si>
  <si>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</si>
  <si>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</si>
  <si>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</si>
  <si>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</si>
  <si>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</si>
  <si>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</si>
  <si>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</si>
  <si>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</si>
  <si>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</si>
  <si>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</si>
  <si>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</si>
  <si>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</si>
  <si>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</si>
  <si>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</si>
  <si>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</si>
  <si>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</si>
  <si>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</si>
  <si>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</si>
  <si>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</si>
  <si>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</si>
  <si>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</si>
  <si>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</si>
  <si>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</si>
  <si>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</si>
  <si>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</si>
  <si>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</si>
  <si>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</si>
  <si>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</si>
  <si>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</si>
  <si>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</si>
  <si>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</si>
  <si>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</si>
  <si>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</si>
  <si>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</si>
  <si>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</si>
  <si>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</si>
  <si>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</si>
  <si>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</si>
  <si>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</si>
  <si>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</si>
  <si>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</si>
  <si>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</si>
  <si>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</si>
  <si>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</si>
  <si>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</si>
  <si>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</si>
  <si>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</si>
  <si>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</si>
  <si>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</si>
  <si>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</si>
  <si>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</si>
  <si>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</si>
  <si>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</si>
  <si>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</si>
  <si>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</si>
  <si>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</si>
  <si>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</si>
  <si>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</si>
  <si>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</si>
  <si>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</si>
  <si>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</si>
  <si>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</si>
  <si>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</si>
  <si>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</si>
  <si>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</si>
  <si>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</si>
  <si>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</si>
  <si>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</si>
  <si>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</si>
  <si>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</si>
  <si>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</si>
  <si>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</si>
  <si>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</si>
  <si>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</si>
  <si>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</si>
  <si>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</si>
  <si>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</si>
  <si>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</si>
  <si>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</si>
  <si>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</si>
  <si>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</si>
  <si>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</si>
  <si>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</si>
  <si>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</si>
  <si>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</si>
  <si>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</si>
  <si>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</si>
  <si>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</si>
  <si>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</si>
  <si>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</si>
  <si>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</si>
  <si>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</si>
  <si>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</si>
  <si>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</si>
  <si>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</si>
  <si>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</si>
  <si>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</si>
  <si>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</si>
  <si>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</si>
  <si>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</si>
  <si>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</si>
  <si>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</si>
  <si>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</si>
  <si>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</si>
  <si>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</si>
  <si>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</si>
  <si>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</si>
  <si>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</si>
  <si>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</si>
  <si>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</si>
  <si>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</si>
  <si>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</si>
  <si>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</si>
  <si>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</si>
  <si>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</si>
  <si>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</si>
  <si>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</si>
  <si>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</si>
  <si>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</si>
  <si>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</si>
  <si>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</si>
  <si>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</si>
  <si>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</si>
  <si>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</si>
  <si>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</si>
  <si>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</si>
  <si>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</si>
  <si>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</si>
  <si>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</si>
  <si>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</si>
  <si>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</si>
  <si>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</si>
  <si>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</si>
  <si>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</si>
  <si>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</si>
  <si>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</si>
  <si>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</si>
  <si>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</si>
  <si>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</si>
  <si>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</si>
  <si>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</si>
  <si>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</si>
  <si>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</si>
  <si>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</si>
  <si>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</si>
  <si>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</si>
  <si>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</si>
  <si>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</si>
  <si>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</si>
  <si>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</si>
  <si>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</si>
  <si>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</si>
  <si>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</si>
  <si>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</si>
  <si>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</si>
  <si>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</si>
  <si>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</si>
  <si>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</si>
  <si>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</si>
  <si>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</si>
  <si>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</si>
  <si>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</si>
  <si>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</si>
  <si>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</si>
  <si>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</si>
  <si>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</si>
  <si>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</si>
  <si>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</si>
  <si>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</si>
  <si>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</si>
  <si>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</si>
  <si>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</si>
  <si>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</si>
  <si>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</si>
  <si>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</si>
  <si>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</si>
  <si>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</si>
  <si>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</si>
  <si>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</si>
  <si>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</si>
  <si>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</si>
  <si>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</si>
  <si>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</si>
  <si>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</si>
  <si>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</si>
  <si>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</si>
  <si>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</si>
  <si>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</si>
  <si>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</si>
  <si>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</si>
  <si>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</si>
  <si>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</si>
  <si>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</si>
  <si>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</si>
  <si>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</si>
  <si>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</si>
  <si>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</si>
  <si>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</si>
  <si>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</si>
  <si>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</si>
  <si>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</si>
  <si>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</si>
  <si>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</si>
  <si>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</si>
  <si>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</si>
  <si>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</si>
  <si>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</si>
  <si>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</si>
  <si>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</si>
  <si>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</si>
  <si>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</si>
  <si>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</si>
  <si>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</si>
  <si>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</si>
  <si>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</si>
  <si>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</si>
  <si>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</si>
  <si>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</si>
  <si>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</si>
  <si>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</si>
  <si>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</si>
  <si>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</si>
  <si>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</si>
  <si>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</si>
  <si>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</si>
  <si>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</si>
  <si>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</si>
  <si>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</si>
  <si>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</si>
  <si>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</si>
  <si>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</si>
  <si>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</si>
  <si>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</si>
  <si>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</si>
  <si>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</si>
  <si>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</si>
  <si>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</si>
  <si>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</si>
  <si>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</si>
  <si>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</si>
  <si>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</si>
  <si>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</si>
  <si>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</si>
  <si>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</si>
  <si>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</si>
  <si>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</si>
  <si>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</si>
  <si>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</si>
  <si>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</si>
  <si>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</si>
  <si>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</si>
  <si>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</si>
  <si>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</si>
  <si>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</si>
  <si>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</si>
  <si>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</si>
  <si>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</si>
  <si>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</si>
  <si>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</si>
  <si>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</si>
  <si>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</si>
  <si>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</si>
  <si>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</si>
  <si>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</si>
  <si>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</si>
  <si>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</si>
  <si>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</si>
  <si>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</si>
  <si>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</si>
  <si>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</si>
  <si>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</si>
  <si>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</si>
  <si>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</si>
  <si>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</si>
  <si>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</si>
  <si>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</si>
  <si>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</si>
  <si>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</si>
  <si>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</si>
  <si>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</si>
  <si>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</si>
  <si>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</si>
  <si>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</si>
  <si>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</si>
  <si>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</si>
  <si>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</si>
  <si>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</si>
  <si>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</si>
  <si>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</si>
  <si>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</si>
  <si>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</si>
  <si>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</si>
  <si>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</si>
  <si>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</si>
  <si>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</si>
  <si>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</si>
  <si>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</si>
  <si>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</si>
  <si>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</si>
  <si>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</si>
  <si>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</si>
  <si>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</si>
  <si>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</si>
  <si>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</si>
  <si>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</si>
  <si>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</si>
  <si>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</si>
  <si>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</si>
  <si>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</si>
  <si>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</si>
  <si>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</si>
  <si>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</si>
  <si>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</si>
  <si>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</si>
  <si>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</si>
  <si>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</si>
  <si>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</si>
  <si>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</si>
  <si>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</si>
  <si>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</si>
  <si>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</si>
  <si>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</si>
  <si>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</si>
  <si>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</si>
  <si>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</si>
  <si>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</si>
  <si>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</si>
  <si>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</si>
  <si>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</si>
  <si>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</si>
  <si>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</si>
  <si>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</si>
  <si>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</si>
  <si>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</si>
  <si>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</si>
  <si>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</si>
  <si>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</si>
  <si>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</si>
  <si>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</si>
  <si>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</si>
  <si>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</si>
  <si>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</si>
  <si>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</si>
  <si>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</si>
  <si>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</si>
  <si>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</si>
  <si>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</si>
  <si>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</si>
  <si>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</si>
  <si>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</si>
  <si>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</si>
  <si>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</si>
  <si>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</si>
  <si>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</si>
  <si>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</si>
  <si>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</si>
  <si>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</si>
  <si>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</si>
  <si>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</si>
  <si>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</si>
  <si>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</si>
  <si>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</si>
  <si>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</si>
  <si>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</si>
  <si>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</si>
  <si>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</si>
  <si>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</si>
  <si>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</si>
  <si>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</si>
  <si>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</si>
  <si>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</si>
  <si>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</si>
  <si>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</si>
  <si>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</si>
  <si>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</si>
  <si>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</si>
  <si>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</si>
  <si>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</si>
  <si>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</si>
  <si>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</si>
  <si>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</si>
  <si>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</si>
  <si>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</si>
  <si>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</si>
  <si>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</si>
  <si>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</si>
  <si>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</si>
  <si>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</si>
  <si>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</si>
  <si>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</si>
  <si>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</si>
  <si>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</si>
  <si>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</si>
  <si>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</si>
  <si>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</si>
  <si>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</si>
  <si>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</si>
  <si>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</si>
  <si>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</si>
  <si>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</si>
  <si>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</si>
  <si>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</si>
  <si>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</si>
  <si>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</si>
  <si>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</si>
  <si>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</si>
  <si>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</si>
  <si>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</si>
  <si>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</si>
  <si>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</si>
  <si>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</si>
  <si>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</si>
  <si>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</si>
  <si>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</si>
  <si>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</si>
  <si>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</si>
  <si>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</si>
  <si>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</si>
  <si>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</si>
  <si>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</si>
  <si>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</si>
  <si>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</si>
  <si>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</si>
  <si>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</si>
  <si>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</si>
  <si>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</si>
  <si>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</si>
  <si>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</si>
  <si>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</si>
  <si>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</si>
  <si>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</si>
  <si>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</si>
  <si>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</si>
  <si>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</si>
  <si>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</si>
  <si>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</si>
  <si>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</si>
  <si>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</si>
  <si>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</si>
  <si>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</si>
  <si>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</si>
  <si>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</si>
  <si>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</si>
  <si>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</si>
  <si>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</si>
  <si>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</si>
  <si>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</si>
  <si>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</si>
  <si>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</si>
  <si>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</si>
  <si>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</si>
  <si>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</si>
  <si>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</si>
  <si>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</si>
  <si>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</si>
  <si>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</si>
  <si>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</si>
  <si>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</si>
  <si>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</si>
  <si>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</si>
  <si>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</si>
  <si>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</si>
  <si>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</si>
  <si>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</si>
  <si>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</si>
  <si>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</si>
  <si>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</si>
  <si>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</si>
  <si>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</si>
  <si>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</si>
  <si>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</si>
  <si>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</si>
  <si>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</si>
  <si>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</si>
  <si>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</si>
  <si>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</si>
  <si>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</si>
  <si>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</si>
  <si>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</si>
  <si>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</si>
  <si>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</si>
  <si>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</si>
  <si>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</si>
  <si>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</si>
  <si>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</si>
  <si>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</si>
  <si>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</si>
  <si>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</si>
  <si>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</si>
  <si>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</si>
  <si>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</si>
  <si>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</si>
  <si>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</si>
  <si>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</si>
  <si>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</si>
  <si>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</si>
  <si>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</si>
  <si>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</si>
  <si>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</si>
  <si>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</si>
  <si>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</si>
  <si>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</si>
  <si>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</si>
  <si>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</si>
  <si>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</si>
  <si>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</si>
  <si>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</si>
  <si>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</si>
  <si>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</si>
  <si>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</si>
  <si>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</si>
  <si>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</si>
  <si>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</si>
  <si>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</si>
  <si>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</si>
  <si>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</si>
  <si>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</si>
  <si>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</si>
  <si>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</si>
  <si>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</si>
  <si>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</si>
  <si>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</si>
  <si>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</si>
  <si>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</si>
  <si>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</si>
  <si>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</si>
  <si>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</si>
  <si>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</si>
  <si>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</si>
  <si>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</si>
  <si>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</si>
  <si>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</si>
  <si>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</si>
  <si>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</si>
  <si>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</si>
  <si>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</si>
  <si>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</si>
  <si>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</si>
  <si>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</si>
  <si>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</si>
  <si>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</si>
  <si>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</si>
  <si>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</si>
  <si>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</si>
  <si>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</si>
  <si>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</si>
  <si>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</si>
  <si>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</si>
  <si>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</si>
  <si>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</si>
  <si>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</si>
  <si>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</si>
  <si>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</si>
  <si>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</si>
  <si>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</si>
  <si>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</si>
  <si>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</si>
  <si>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</si>
  <si>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</si>
  <si>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</si>
  <si>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</si>
  <si>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</si>
  <si>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</si>
  <si>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</si>
  <si>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</si>
  <si>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</si>
  <si>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</si>
  <si>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</si>
  <si>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</si>
  <si>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</si>
  <si>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</si>
  <si>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</si>
  <si>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</si>
  <si>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</si>
  <si>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</si>
  <si>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</si>
  <si>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</si>
  <si>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</si>
  <si>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</si>
  <si>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</si>
  <si>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</si>
  <si>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</si>
  <si>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</si>
  <si>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</si>
  <si>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</si>
  <si>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</si>
  <si>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</si>
  <si>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</si>
  <si>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</si>
  <si>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</si>
  <si>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</si>
  <si>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</si>
  <si>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</si>
  <si>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</si>
  <si>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</si>
  <si>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</si>
  <si>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</si>
  <si>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</si>
  <si>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</si>
  <si>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</si>
  <si>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</si>
  <si>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</si>
  <si>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</si>
  <si>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</si>
  <si>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</si>
  <si>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</si>
  <si>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</si>
  <si>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</si>
  <si>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</si>
  <si>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</si>
  <si>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</si>
  <si>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</si>
  <si>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</si>
  <si>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</si>
  <si>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</si>
  <si>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</si>
  <si>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</si>
  <si>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</si>
  <si>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</si>
  <si>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</si>
  <si>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</si>
  <si>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</si>
  <si>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</si>
  <si>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</si>
  <si>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</si>
  <si>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</si>
  <si>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</si>
  <si>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</si>
  <si>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</si>
  <si>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</si>
  <si>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</si>
  <si>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</si>
  <si>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</si>
  <si>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</si>
  <si>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</si>
  <si>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</si>
  <si>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</si>
  <si>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</si>
  <si>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</si>
  <si>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</si>
  <si>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</si>
  <si>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</si>
  <si>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</si>
  <si>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</si>
  <si>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</si>
  <si>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</si>
  <si>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</si>
  <si>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</si>
  <si>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</si>
  <si>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</si>
  <si>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</si>
  <si>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</si>
  <si>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</si>
  <si>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</si>
  <si>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</si>
  <si>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</si>
  <si>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</si>
  <si>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</si>
  <si>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</si>
  <si>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</si>
  <si>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</si>
  <si>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</si>
  <si>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</si>
  <si>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</si>
  <si>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</si>
  <si>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</si>
  <si>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</si>
  <si>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</si>
  <si>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</si>
  <si>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</si>
  <si>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</si>
  <si>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</si>
  <si>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</si>
  <si>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</si>
  <si>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</si>
  <si>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</si>
  <si>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</si>
  <si>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</si>
  <si>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</si>
  <si>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</si>
  <si>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</si>
  <si>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</si>
  <si>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</si>
  <si>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</si>
  <si>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</si>
  <si>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</si>
  <si>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</si>
  <si>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</si>
  <si>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</si>
  <si>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</si>
  <si>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</si>
  <si>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</si>
  <si>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</si>
  <si>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</si>
  <si>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</si>
  <si>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</si>
  <si>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</si>
  <si>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</si>
  <si>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</si>
  <si>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</si>
  <si>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</si>
  <si>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</si>
  <si>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</si>
  <si>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</si>
  <si>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</si>
  <si>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</si>
  <si>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</si>
  <si>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</si>
  <si>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</si>
  <si>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</si>
  <si>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</si>
  <si>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</si>
  <si>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</si>
  <si>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</si>
  <si>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</si>
  <si>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</si>
  <si>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</si>
  <si>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</si>
  <si>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</si>
  <si>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</si>
  <si>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</si>
  <si>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</si>
  <si>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</si>
  <si>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</si>
  <si>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</si>
  <si>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</si>
  <si>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</si>
  <si>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</si>
  <si>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</si>
  <si>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</si>
  <si>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</si>
  <si>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</si>
  <si>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</si>
  <si>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</si>
  <si>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</si>
  <si>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</si>
  <si>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</si>
  <si>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</si>
  <si>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</si>
  <si>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</si>
  <si>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</si>
  <si>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</si>
  <si>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</si>
  <si>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</si>
  <si>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</si>
  <si>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</si>
  <si>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</si>
  <si>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</si>
  <si>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</si>
  <si>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</si>
  <si>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</si>
  <si>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</si>
  <si>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</si>
  <si>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</si>
  <si>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</si>
  <si>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</si>
  <si>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</si>
  <si>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</si>
  <si>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</si>
  <si>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</si>
  <si>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</si>
  <si>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</si>
  <si>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</si>
  <si>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</si>
  <si>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</si>
  <si>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</si>
  <si>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</si>
  <si>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</si>
  <si>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</si>
  <si>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</si>
  <si>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</si>
  <si>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</si>
  <si>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</si>
  <si>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</si>
  <si>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</si>
  <si>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</si>
  <si>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</si>
  <si>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</si>
  <si>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</si>
  <si>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</si>
  <si>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 xml:space="preserve">PCM-20251116-00000958
</t>
  </si>
  <si>
    <t xml:space="preserve">2025-11-16 10:53:40
</t>
  </si>
  <si>
    <t>60 MIN</t>
  </si>
  <si>
    <t xml:space="preserve"> PCM-20250215-00000830 </t>
  </si>
  <si>
    <t>LTE site still down and  site located in aramco area access issue need special permission</t>
  </si>
  <si>
    <t>PCM-20251116-00000753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</si>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</sst>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314.52299976851646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0.38826597222214332</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4.8022916664194781E-2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45977.471425694443</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45977.471425694443</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45977.471425694443</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45977.471425694443</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45977.471425694443</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45977.471425694443</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45977.471425694443</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45977.471425694443</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45977.471425694443</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45977.471425694443</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45977.471425694443</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45977.471425694443</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45977.471425694443</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45977.471425694443</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45977.471425694443</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45977.471425694443</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45977.471425694443</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45977.471425694443</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45977.471425694443</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45977.471425694443</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45977.471425694443</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45977.471425694443</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45977.471425694443</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45977.471425694443</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45977.471425694443</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45977.471425694443</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45977.471425694443</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45977.471425694443</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45977.471425694443</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45977.471425694443</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45977.471425694443</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45977.471425694443</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45977.471425694443</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45977.471425694443</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45977.471425694443</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45977.471425694443</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45977.471425694443</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45977.471425694443</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45977.471425694443</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45977.471425694443</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45977.471425694443</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45977.471425694443</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45977.471425694443</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45977.471425694443</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45977.471425694443</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45977.471425694443</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45977.471425694443</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45977.471425694443</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45977.471425694443</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45977.471425694443</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45977.471425694443</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45977.471425694443</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45977.471425694443</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45977.471425694443</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45977.471425694443</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45977.471425694443</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45977.471425694443</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45977.471425694443</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45977.471425694443</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45977.471425694443</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45977.471425694443</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45977.471425694443</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45977.471425694443</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45977.471425694443</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45977.471425694443</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45977.471425694443</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45977.471425694443</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45977.471425694443</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45977.471425694443</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45977.471425694443</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45977.471425694443</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45977.471425694443</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45977.471425694443</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45977.471425694443</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45977.471425694443</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45977.471425694443</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45977.471425694443</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45977.471425694443</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45977.471425694443</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30562CBD-5608-4C77-AE95-433FC28C163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tabSelected="1"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0"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152.47158773148112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1.0350831018513418</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0.45250208333163755</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45977.471425694443</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1</v>
      </c>
      <c r="D7" s="18" t="s">
        <v>11376</v>
      </c>
      <c r="E7" s="103" t="s">
        <v>39021</v>
      </c>
      <c r="F7" s="149">
        <v>45977.44908564815</v>
      </c>
      <c r="G7" s="105">
        <f ca="1">IFERROR(NOW()-F7,"-")</f>
        <v>2.2340046292811166E-2</v>
      </c>
      <c r="H7" s="149"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4" t="s">
        <v>39120</v>
      </c>
      <c r="B8" s="18" t="str">
        <f>IFERROR(VLOOKUP(D8,DB!A:K,11,0),"")</f>
        <v>R2</v>
      </c>
      <c r="C8" s="18">
        <v>2</v>
      </c>
      <c r="D8" s="18" t="s">
        <v>25261</v>
      </c>
      <c r="E8" s="103" t="s">
        <v>39024</v>
      </c>
      <c r="F8" s="104">
        <v>45977.467372685183</v>
      </c>
      <c r="G8" s="105">
        <f ca="1">IFERROR(NOW()-F8,"-")</f>
        <v>4.0530092592234723E-3</v>
      </c>
      <c r="H8" s="149" t="s">
        <v>39121</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45977.471425694443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45977.471425694443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45977.471425694443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45977.471425694443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45977.471425694443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45977.471425694443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45977.471425694443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45977.471425694443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45977.471425694443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45977.471425694443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45977.471425694443</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45977.471425694443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45977.471425694443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45977.471425694443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45977.471425694443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45977.471425694443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45977.471425694443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45977.471425694443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45977.471425694443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45977.471425694443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45977.471425694443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45977.471425694443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45977.471425694443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45977.471425694443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45977.471425694443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45977.471425694443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45977.471425694443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45977.471425694443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45977.471425694443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45977.471425694443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45977.471425694443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45977.471425694443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45977.471425694443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45977.471425694443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45977.471425694443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45977.471425694443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45977.471425694443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45977.471425694443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45977.471425694443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45977.471425694443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45977.471425694443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45977.471425694443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45977.471425694443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45977.471425694443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45977.471425694443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45977.471425694443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45977.471425694443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45977.471425694443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45977.471425694443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45977.471425694443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45977.471425694443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45977.471425694443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45977.471425694443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45977.471425694443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45977.471425694443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45977.471425694443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45977.471425694443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45977.471425694443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45977.471425694443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45977.471425694443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45977.471425694443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45977.471425694443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45977.471425694443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45977.471425694443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45977.471425694443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45977.471425694443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45977.471425694443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45977.471425694443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45977.471425694443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45977.471425694443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45977.471425694443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45977.471425694443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45977.471425694443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45977.471425694443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45977.471425694443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45977.471425694443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45977.471425694443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45977.471425694443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45977.471425694443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45977.471425694443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45977.471425694443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45977.471425694443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45977.471425694443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45977.471425694443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45977.471425694443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45977.471425694443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45977.471425694443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45977.471425694443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45977.471425694443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45977.471425694443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45977.471425694443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45977.471425694443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45977.471425694443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45977.471425694443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45977.471425694443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45977.471425694443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45977.471425694443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45977.471425694443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45977.471425694443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45977.471425694443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45977.471425694443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45977.471425694443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45977.471425694443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45977.471425694443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45977.471425694443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45977.471425694443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45977.471425694443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45977.471425694443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45977.471425694443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45977.471425694443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45977.471425694443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45977.471425694443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45977.471425694443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45977.471425694443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45977.471425694443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45977.471425694443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45977.471425694443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45977.471425694443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45977.471425694443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45977.471425694443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45977.471425694443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45977.471425694443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45977.471425694443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45977.471425694443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45977.471425694443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45977.471425694443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45977.471425694443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45977.471425694443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45977.471425694443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45977.471425694443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45977.471425694443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45977.471425694443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45977.471425694443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45977.471425694443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45977.471425694443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45977.471425694443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45977.471425694443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45977.471425694443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45977.471425694443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45977.471425694443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45977.471425694443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45977.471425694443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45977.471425694443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45977.471425694443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45977.471425694443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45977.471425694443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45977.471425694443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45977.471425694443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45977.471425694443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45977.471425694443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45977.471425694443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45977.471425694443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45977.471425694443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45977.471425694443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45977.471425694443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45977.471425694443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45977.471425694443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45977.471425694443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45977.471425694443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45977.471425694443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45977.471425694443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45977.471425694443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45977.471425694443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45977.471425694443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45977.471425694443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45977.471425694443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45977.471425694443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45977.471425694443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45977.471425694443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45977.471425694443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45977.471425694443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45977.471425694443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45977.471425694443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45977.471425694443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45977.471425694443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45977.471425694443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45977.471425694443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45977.471425694443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45977.471425694443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45977.471425694443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45977.471425694443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45977.471425694443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45977.471425694443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45977.471425694443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45977.471425694443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45977.471425694443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45977.471425694443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45977.471425694443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45977.471425694443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45977.471425694443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45977.471425694443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45977.471425694443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45977.471425694443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45977.471425694443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45977.471425694443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45977.471425694443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45977.471425694443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45977.471425694443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45977.471425694443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45977.471425694443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45977.471425694443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45977.471425694443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45977.471425694443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45977.471425694443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45977.471425694443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45977.471425694443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45977.471425694443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45977.471425694443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45977.471425694443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45977.471425694443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45977.471425694443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45977.471425694443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45977.471425694443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45977.471425694443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45977.471425694443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45977.471425694443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45977.471425694443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45977.471425694443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45977.471425694443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45977.471425694443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45977.471425694443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45977.471425694443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45977.471425694443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45977.471425694443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45977.471425694443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45977.471425694443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45977.471425694443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45977.471425694443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45977.471425694443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45977.471425694443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45977.471425694443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45977.471425694443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45977.471425694443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45977.471425694443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45977.471425694443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45977.471425694443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45977.471425694443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45977.471425694443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45977.471425694443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45977.471425694443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45977.471425694443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45977.471425694443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45977.471425694443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45977.471425694443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45977.471425694443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45977.471425694443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45977.471425694443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45977.471425694443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45977.471425694443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45977.471425694443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45977.471425694443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45977.471425694443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45977.471425694443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45977.471425694443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45977.471425694443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45977.471425694443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45977.471425694443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45977.471425694443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45977.471425694443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45977.471425694443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45977.471425694443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45977.471425694443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45977.471425694443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45977.471425694443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45977.471425694443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45977.471425694443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45977.471425694443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45977.471425694443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45977.471425694443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45977.471425694443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45977.471425694443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45977.471425694443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45977.471425694443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45977.471425694443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45977.471425694443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45977.471425694443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45977.471425694443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45977.471425694443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45977.471425694443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45977.471425694443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45977.471425694443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45977.471425694443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45977.471425694443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45977.471425694443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45977.471425694443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45977.471425694443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45977.471425694443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45977.471425694443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45977.471425694443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45977.471425694443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45977.471425694443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45977.471425694443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45977.471425694443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45977.471425694443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45977.471425694443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45977.471425694443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45977.471425694443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45977.471425694443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45977.471425694443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45977.471425694443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45977.471425694443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45977.471425694443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45977.471425694443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45977.471425694443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45977.471425694443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45977.471425694443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45977.471425694443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45977.471425694443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45977.471425694443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45977.471425694443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45977.471425694443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45977.471425694443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45977.471425694443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45977.471425694443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45977.471425694443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45977.471425694443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45977.471425694443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45977.471425694443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45977.471425694443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45977.471425694443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45977.471425694443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45977.471425694443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45977.471425694443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45977.471425694443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45977.471425694443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45977.471425694443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45977.471425694443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45977.471425694443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45977.471425694443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45977.471425694443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45977.471425694443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45977.471425694443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45977.471425694443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45977.471425694443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45977.471425694443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45977.471425694443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45977.471425694443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45977.471425694443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45977.471425694443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45977.471425694443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45977.471425694443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45977.471425694443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45977.471425694443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45977.471425694443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45977.471425694443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45977.471425694443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45977.471425694443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45977.471425694443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45977.471425694443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45977.471425694443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45977.471425694443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45977.471425694443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45977.471425694443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45977.471425694443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45977.471425694443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45977.471425694443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45977.471425694443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45977.471425694443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45977.471425694443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45977.471425694443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45977.471425694443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45977.471425694443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45977.471425694443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45977.471425694443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45977.471425694443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45977.471425694443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45977.471425694443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45977.471425694443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45977.471425694443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45977.471425694443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45977.471425694443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45977.471425694443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45977.471425694443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45977.471425694443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45977.471425694443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45977.471425694443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45977.471425694443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45977.471425694443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45977.471425694443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45977.471425694443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45977.471425694443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45977.471425694443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45977.471425694443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45977.471425694443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45977.471425694443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45977.471425694443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45977.471425694443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45977.471425694443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45977.471425694443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45977.471425694443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45977.471425694443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45977.471425694443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45977.471425694443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45977.471425694443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45977.471425694443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45977.471425694443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45977.471425694443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45977.471425694443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45977.471425694443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45977.471425694443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45977.471425694443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45977.471425694443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45977.471425694443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45977.471425694443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45977.471425694443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45977.471425694443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45977.471425694443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45977.471425694443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45977.471425694443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45977.471425694443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45977.471425694443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45977.471425694443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45977.471425694443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45977.471425694443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45977.471425694443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45977.471425694443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45977.471425694443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45977.471425694443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45977.471425694443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45977.471425694443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45977.471425694443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45977.471425694443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45977.471425694443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45977.471425694443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45977.471425694443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45977.471425694443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45977.471425694443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45977.471425694443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45977.471425694443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45977.471425694443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45977.471425694443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45977.471425694443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45977.471425694443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45977.471425694443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45977.471425694443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45977.471425694443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45977.471425694443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45977.471425694443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45977.471425694443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45977.471425694443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45977.471425694443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45977.471425694443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45977.471425694443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45977.471425694443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45977.471425694443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45977.471425694443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45977.471425694443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45977.471425694443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45977.471425694443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45977.471425694443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45977.471425694443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45977.471425694443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45977.471425694443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45977.471425694443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45977.471425694443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45977.471425694443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45977.471425694443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45977.471425694443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45977.471425694443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45977.471425694443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45977.471425694443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45977.471425694443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45977.471425694443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45977.471425694443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45977.471425694443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45977.471425694443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45977.471425694443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45977.471425694443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45977.471425694443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45977.471425694443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45977.471425694443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45977.471425694443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45977.471425694443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45977.471425694443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45977.471425694443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45977.471425694443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45977.471425694443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45977.471425694443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45977.471425694443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45977.471425694443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45977.471425694443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45977.471425694443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45977.471425694443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45977.471425694443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45977.471425694443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45977.471425694443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45977.471425694443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45977.471425694443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45977.471425694443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45977.471425694443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45977.471425694443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45977.471425694443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45977.471425694443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45977.471425694443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45977.471425694443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45977.471425694443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45977.471425694443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45977.471425694443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45977.471425694443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45977.471425694443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45977.471425694443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45977.471425694443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45977.471425694443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45977.471425694443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45977.471425694443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45977.471425694443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45977.471425694443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45977.471425694443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45977.471425694443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45977.471425694443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45977.471425694443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45977.471425694443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45977.471425694443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45977.471425694443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45977.471425694443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45977.471425694443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45977.471425694443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45977.471425694443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45977.471425694443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45977.471425694443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45977.471425694443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45977.471425694443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45977.471425694443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45977.471425694443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45977.471425694443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45977.471425694443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45977.471425694443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45977.471425694443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45977.471425694443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45977.471425694443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45977.471425694443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45977.471425694443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45977.471425694443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45977.471425694443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45977.471425694443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45977.471425694443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45977.471425694443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45977.471425694443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45977.471425694443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45977.471425694443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45977.471425694443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45977.471425694443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45977.471425694443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45977.471425694443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45977.471425694443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45977.471425694443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45977.471425694443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45977.471425694443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45977.471425694443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45977.471425694443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45977.471425694443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45977.471425694443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45977.471425694443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45977.471425694443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45977.471425694443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45977.471425694443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45977.471425694443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45977.471425694443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45977.471425694443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45977.471425694443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45977.471425694443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45977.471425694443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45977.471425694443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45977.471425694443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45977.471425694443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45977.471425694443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45977.471425694443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45977.471425694443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45977.471425694443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45977.471425694443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45977.471425694443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45977.471425694443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45977.471425694443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45977.471425694443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45977.471425694443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45977.471425694443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45977.471425694443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45977.471425694443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45977.471425694443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45977.471425694443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45977.471425694443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45977.471425694443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45977.471425694443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45977.471425694443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45977.471425694443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45977.471425694443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45977.471425694443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45977.471425694443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45977.471425694443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45977.471425694443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45977.471425694443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45977.471425694443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45977.471425694443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45977.471425694443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45977.471425694443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45977.471425694443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45977.471425694443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45977.471425694443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45977.471425694443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45977.471425694443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45977.471425694443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45977.471425694443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45977.471425694443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45977.471425694443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45977.471425694443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45977.471425694443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45977.471425694443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45977.471425694443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45977.471425694443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45977.471425694443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45977.471425694443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45977.471425694443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45977.471425694443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45977.471425694443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45977.471425694443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45977.471425694443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45977.471425694443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45977.471425694443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45977.471425694443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45977.471425694443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45977.471425694443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45977.471425694443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45977.471425694443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45977.471425694443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45977.471425694443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45977.471425694443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45977.471425694443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45977.471425694443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45977.471425694443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45977.471425694443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45977.471425694443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45977.471425694443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45977.471425694443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45977.471425694443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45977.471425694443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45977.471425694443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45977.471425694443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45977.471425694443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45977.471425694443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45977.471425694443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45977.471425694443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45977.471425694443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45977.471425694443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45977.471425694443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45977.471425694443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45977.471425694443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45977.471425694443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45977.471425694443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45977.471425694443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45977.471425694443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45977.471425694443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45977.471425694443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45977.471425694443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45977.471425694443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45977.471425694443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45977.471425694443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45977.471425694443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45977.471425694443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45977.471425694443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45977.471425694443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45977.471425694443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45977.471425694443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45977.471425694443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45977.471425694443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45977.471425694443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45977.471425694443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45977.471425694443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45977.471425694443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45977.471425694443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45977.471425694443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45977.471425694443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45977.471425694443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45977.471425694443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45977.471425694443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45977.471425694443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45977.471425694443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45977.471425694443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45977.471425694443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45977.471425694443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45977.471425694443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45977.471425694443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45977.471425694443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45977.471425694443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45977.471425694443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45977.471425694443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45977.471425694443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45977.471425694443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45977.471425694443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45977.471425694443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45977.471425694443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45977.471425694443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45977.471425694443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45977.471425694443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45977.471425694443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45977.471425694443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45977.471425694443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45977.471425694443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45977.471425694443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45977.471425694443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45977.471425694443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45977.471425694443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45977.471425694443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45977.471425694443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45977.471425694443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45977.471425694443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45977.471425694443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45977.471425694443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45977.471425694443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45977.471425694443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45977.471425694443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45977.471425694443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45977.471425694443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45977.471425694443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45977.471425694443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45977.471425694443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45977.471425694443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45977.471425694443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45977.471425694443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45977.471425694443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45977.471425694443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45977.471425694443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45977.471425694443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45977.471425694443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45977.471425694443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45977.471425694443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45977.471425694443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45977.471425694443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45977.471425694443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45977.471425694443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45977.471425694443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45977.471425694443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45977.471425694443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45977.471425694443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45977.471425694443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45977.471425694443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45977.471425694443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45977.471425694443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45977.471425694443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45977.471425694443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45977.471425694443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45977.471425694443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45977.471425694443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45977.471425694443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45977.471425694443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45977.471425694443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45977.471425694443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45977.471425694443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45977.471425694443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45977.471425694443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45977.471425694443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45977.471425694443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45977.471425694443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45977.471425694443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45977.471425694443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45977.471425694443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45977.471425694443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45977.471425694443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45977.471425694443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45977.471425694443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45977.471425694443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45977.471425694443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45977.471425694443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45977.471425694443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45977.471425694443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45977.471425694443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45977.471425694443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45977.471425694443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45977.471425694443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45977.471425694443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45977.471425694443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45977.471425694443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45977.471425694443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45977.471425694443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45977.471425694443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45977.471425694443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45977.471425694443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45977.471425694443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45977.471425694443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45977.471425694443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45977.471425694443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45977.471425694443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45977.471425694443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45977.471425694443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45977.471425694443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45977.471425694443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45977.471425694443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45977.471425694443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45977.471425694443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45977.471425694443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45977.471425694443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45977.471425694443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45977.471425694443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45977.471425694443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45977.471425694443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45977.471425694443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45977.471425694443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45977.471425694443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45977.471425694443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45977.471425694443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45977.471425694443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45977.471425694443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45977.471425694443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45977.471425694443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45977.471425694443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45977.471425694443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45977.471425694443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45977.471425694443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45977.471425694443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45977.471425694443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45977.471425694443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45977.471425694443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45977.471425694443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45977.471425694443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45977.471425694443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45977.471425694443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45977.471425694443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45977.471425694443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45977.471425694443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45977.471425694443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45977.471425694443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45977.471425694443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45977.471425694443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45977.471425694443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45977.471425694443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45977.471425694443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45977.471425694443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45977.471425694443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45977.471425694443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45977.471425694443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45977.471425694443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45977.471425694443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45977.471425694443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45977.471425694443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45977.471425694443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45977.471425694443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45977.471425694443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45977.471425694443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45977.471425694443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45977.471425694443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45977.471425694443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45977.471425694443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45977.471425694443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45977.471425694443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45977.471425694443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45977.471425694443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45977.471425694443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45977.471425694443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45977.471425694443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45977.471425694443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45977.471425694443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45977.471425694443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45977.471425694443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45977.471425694443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45977.471425694443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45977.471425694443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45977.471425694443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45977.471425694443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45977.471425694443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45977.471425694443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45977.471425694443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45977.471425694443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45977.471425694443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45977.471425694443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45977.471425694443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45977.471425694443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45977.471425694443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45977.471425694443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45977.471425694443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45977.471425694443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45977.471425694443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45977.471425694443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45977.471425694443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45977.471425694443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45977.471425694443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45977.471425694443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45977.471425694443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45977.471425694443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45977.471425694443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45977.471425694443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45977.471425694443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45977.471425694443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45977.471425694443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45977.471425694443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45977.471425694443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45977.471425694443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45977.471425694443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45977.471425694443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45977.471425694443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45977.471425694443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45977.471425694443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45977.471425694443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45977.471425694443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45977.471425694443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45977.471425694443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45977.471425694443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45977.471425694443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45977.471425694443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45977.471425694443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45977.471425694443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45977.471425694443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45977.471425694443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45977.471425694443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45977.471425694443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45977.471425694443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45977.471425694443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45977.471425694443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45977.471425694443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45977.471425694443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45977.471425694443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45977.471425694443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45977.471425694443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45977.471425694443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45977.471425694443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45977.471425694443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45977.471425694443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45977.471425694443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45977.471425694443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45977.471425694443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45977.471425694443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45977.471425694443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45977.471425694443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45977.471425694443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45977.471425694443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45977.471425694443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45977.471425694443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45977.471425694443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45977.471425694443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45977.471425694443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45977.471425694443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45977.471425694443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45977.471425694443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45977.471425694443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45977.471425694443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45977.471425694443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45977.471425694443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45977.471425694443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45977.471425694443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45977.471425694443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45977.471425694443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45977.471425694443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45977.471425694443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45977.471425694443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45977.471425694443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45977.471425694443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45977.471425694443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45977.471425694443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45977.471425694443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45977.471425694443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45977.471425694443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45977.471425694443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45977.471425694443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45977.471425694443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45977.471425694443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45977.471425694443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45977.471425694443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45977.471425694443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45977.471425694443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45977.471425694443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45977.471425694443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45977.471425694443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45977.471425694443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45977.471425694443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45977.471425694443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45977.471425694443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45977.471425694443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45977.471425694443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45977.471425694443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45977.471425694443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45977.471425694443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45977.471425694443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45977.471425694443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45977.471425694443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45977.471425694443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45977.471425694443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45977.471425694443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45977.471425694443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45977.471425694443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45977.471425694443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45977.471425694443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45977.471425694443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45977.471425694443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45977.471425694443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45977.471425694443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45977.471425694443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45977.471425694443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45977.471425694443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45977.471425694443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45977.471425694443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45977.471425694443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45977.471425694443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45977.471425694443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45977.471425694443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45977.471425694443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45977.471425694443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45977.471425694443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45977.471425694443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45977.471425694443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45977.471425694443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45977.471425694443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45977.471425694443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45977.471425694443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45977.471425694443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45977.471425694443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45977.471425694443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45977.471425694443</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273.99070810184639</v>
      </c>
      <c r="H2" s="96">
        <v>45703.474768518521</v>
      </c>
      <c r="I2" s="96" t="str">
        <f>IFERROR(VLOOKUP(D2,DB!A:F,6,0),"")</f>
        <v>SCECO</v>
      </c>
      <c r="J2" s="96" t="str">
        <f>IFERROR(VLOOKUP(D2,DB!A:G,7,0),"")</f>
        <v>Dead</v>
      </c>
      <c r="K2" s="98" t="s">
        <v>39124</v>
      </c>
      <c r="L2" s="92" t="str">
        <f>IFERROR(VLOOKUP(D2,DB!A:I,9,0),"")</f>
        <v>Latis</v>
      </c>
    </row>
    <row r="3" spans="1:16" ht="15" customHeight="1">
      <c r="A3" s="128" t="s">
        <v>39125</v>
      </c>
      <c r="B3" s="128" t="str">
        <f>IFERROR(VLOOKUP(D3,DB!A:K,11,0),"")</f>
        <v>R4</v>
      </c>
      <c r="C3" s="94">
        <v>1</v>
      </c>
      <c r="D3" s="92" t="s">
        <v>31096</v>
      </c>
      <c r="E3" s="95" t="s">
        <v>39021</v>
      </c>
      <c r="F3" s="96">
        <v>45977.398425925923</v>
      </c>
      <c r="G3" s="97">
        <f ca="1">IFERROR(NOW()-F3,"")</f>
        <v>7.2999768519366626E-2</v>
      </c>
      <c r="H3" s="96">
        <v>45977.392766203702</v>
      </c>
      <c r="I3" s="128" t="str">
        <f>IFERROR(VLOOKUP(D3,DB!A:F,6,0),"")</f>
        <v>SCECO</v>
      </c>
      <c r="J3" s="128" t="str">
        <f>IFERROR(VLOOKUP(D3,DB!A:G,7,0),"")</f>
        <v>Dead</v>
      </c>
      <c r="K3" s="98" t="s">
        <v>39126</v>
      </c>
      <c r="L3" s="92" t="str">
        <f>IFERROR(VLOOKUP(D3,DB!A:I,9,0),"")</f>
        <v>Latis</v>
      </c>
    </row>
    <row r="4" spans="1:16" ht="15" customHeight="1">
      <c r="A4" s="128"/>
      <c r="B4" s="128" t="str">
        <f>IFERROR(VLOOKUP(D4,DB!A:K,11,0),"")</f>
        <v/>
      </c>
      <c r="C4" s="94"/>
      <c r="D4" s="92"/>
      <c r="E4" s="95"/>
      <c r="F4" s="96"/>
      <c r="G4" s="97">
        <f ca="1">IFERROR(NOW()-F4,"")</f>
        <v>45977.471425694443</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45977.471425694443</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45977.471425694443</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45977.471425694443</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45977.471425694443</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45977.471425694443</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45977.471425694443</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45977.471425694443</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45977.471425694443</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45977.471425694443</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45977.471425694443</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45977.471425694443</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45977.471425694443</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45977.471425694443</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45977.471425694443</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45977.471425694443</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45977.471425694443</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45977.471425694443</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45977.471425694443</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45977.471425694443</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45977.471425694443</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45977.471425694443</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45977.471425694443</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45977.471425694443</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45977.471425694443</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45977.471425694443</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45977.471425694443</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45977.471425694443</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45977.471425694443</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45977.471425694443</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45977.471425694443</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45977.471425694443</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45977.471425694443</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45977.471425694443</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45977.471425694443</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45977.471425694443</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45977.471425694443</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45977.471425694443</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45977.471425694443</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45977.471425694443</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45977.471425694443</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45977.471425694443</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45977.471425694443</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45977.471425694443</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45977.471425694443</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45977.471425694443</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45977.471425694443</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45977.471425694443</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45977.471425694443</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45977.471425694443</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45977.471425694443</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45977.471425694443</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45977.471425694443</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45977.471425694443</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45977.471425694443</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45977.471425694443</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45977.471425694443</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45977.471425694443</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45977.471425694443</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45977.471425694443</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45977.471425694443</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45977.471425694443</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45977.471425694443</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45977.471425694443</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45977.471425694443</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45977.471425694443</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45977.471425694443</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45977.471425694443</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45977.471425694443</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45977.471425694443</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45977.471425694443</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45977.471425694443</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45977.471425694443</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85.639365509254276</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51.28254837962595</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28.810314583330182</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8.622826157406962</v>
      </c>
      <c r="H5" s="118">
        <v>45968.827465277776</v>
      </c>
      <c r="I5" s="117" t="s">
        <v>22</v>
      </c>
      <c r="J5" s="117" t="s">
        <v>65</v>
      </c>
      <c r="K5" s="117" t="s">
        <v>39134</v>
      </c>
      <c r="L5" s="117" t="s">
        <v>8145</v>
      </c>
    </row>
    <row r="6" spans="1:13">
      <c r="A6" s="117"/>
      <c r="B6" s="117" t="str">
        <f>IFERROR(VLOOKUP(D6,DB!A:K,11,0),"")</f>
        <v/>
      </c>
      <c r="C6" s="117"/>
      <c r="D6" s="117"/>
      <c r="E6" s="117"/>
      <c r="F6" s="117"/>
      <c r="G6" s="119">
        <f t="shared" ca="1" si="2"/>
        <v>45977.471425694443</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45977.471425694443</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45977.471425694443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45977.471425694443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45977.471425694443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45977.471425694443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45977.471425694443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45977.471425694443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45977.471425694443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45977.471425694443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45977.471425694443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45977.471425694443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45977.471425694443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45977.471425694443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45977.471425694443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45977.471425694443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45977.471425694443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45977.471425694443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45977.471425694443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45977.471425694443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45977.471425694443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45977.471425694443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45977.471425694443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45977.471425694443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45977.471425694443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45977.471425694443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45977.471425694443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45977.471425694443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45977.471425694443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45977.471425694443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45977.471425694443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45977.471425694443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45977.471425694443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45977.471425694443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45977.471425694443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45977.471425694443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45977.471425694443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45977.471425694443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45977.471425694443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45977.471425694443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45977.471425694443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45977.471425694443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45977.471425694443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45977.471425694443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45977.471425694443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45977.471425694443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45977.471425694443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45977.471425694443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45977.471425694443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45977.471425694443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45977.471425694443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45977.471425694443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45977.471425694443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45977.471425694443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45977.471425694443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45977.471425694443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45977.471425694443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45977.471425694443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45977.471425694443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45977.471425694443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45977.471425694443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45977.471425694443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45977.471425694443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45977.471425694443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45977.471425694443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45977.471425694443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45977.471425694443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45977.471425694443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45977.471425694443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45977.471425694443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45977.471425694443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45977.471425694443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45977.471425694443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45977.471425694443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45977.471425694443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45977.471425694443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45977.471425694443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45977.471425694443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45977.471425694443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45977.471425694443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45977.471425694443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45977.471425694443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45977.471425694443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45977.471425694443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45977.471425694443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45977.471425694443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45977.471425694443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45977.471425694443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45977.471425694443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45977.471425694443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45977.471425694443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45977.471425694443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45977.471425694443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45977.471425694443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45977.471425694443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45977.471425694443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45977.471425694443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45977.471425694443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45977.471425694443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45977.471425694443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45977.471425694443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45977.471425694443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45977.471425694443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45977.471425694443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45977.471425694443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45977.471425694443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45977.471425694443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45977.471425694443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45977.471425694443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45977.471425694443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45977.471425694443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45977.471425694443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45977.471425694443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45977.471425694443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45977.471425694443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45977.471425694443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45977.471425694443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45977.471425694443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45977.471425694443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45977.471425694443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45977.471425694443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45977.471425694443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45977.471425694443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45977.471425694443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45977.471425694443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45977.471425694443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45977.471425694443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45977.471425694443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45977.471425694443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45977.471425694443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45977.471425694443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45977.471425694443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45977.471425694443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45977.471425694443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45977.471425694443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45977.471425694443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45977.471425694443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45977.471425694443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45977.471425694443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45977.471425694443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45977.471425694443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45977.471425694443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45977.471425694443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45977.471425694443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45977.471425694443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45977.471425694443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45977.471425694443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45977.471425694443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45977.471425694443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45977.471425694443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45977.471425694443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45977.471425694443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45977.471425694443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45977.471425694443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45977.471425694443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45977.471425694443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45977.471425694443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45977.471425694443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45977.471425694443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45977.471425694443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45977.471425694443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45977.471425694443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45977.471425694443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45977.471425694443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45977.471425694443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39135</v>
      </c>
      <c r="B2" s="134" t="str">
        <f>IFERROR(VLOOKUP(D2,DB!A:K,11,0),"")</f>
        <v>R6</v>
      </c>
      <c r="C2" s="135">
        <v>1</v>
      </c>
      <c r="D2" s="134" t="s">
        <v>35372</v>
      </c>
      <c r="E2" s="117" t="s">
        <v>39021</v>
      </c>
      <c r="F2" s="136">
        <v>45977.363761574074</v>
      </c>
      <c r="G2" s="105">
        <f t="shared" ref="G2:G9" ca="1" si="0">IFERROR(NOW()-F2,"-")</f>
        <v>0.10766412036900874</v>
      </c>
      <c r="H2" s="136">
        <v>45977.357824074075</v>
      </c>
      <c r="I2" s="134" t="str">
        <f>IFERROR(VLOOKUP(D2,DB!A:F,6,0),"")</f>
        <v>SCECO</v>
      </c>
      <c r="J2" s="134" t="str">
        <f>IFERROR(VLOOKUP(D2,DB!A:G,7,0),"")</f>
        <v>Vandalized</v>
      </c>
      <c r="K2" s="137" t="s">
        <v>39136</v>
      </c>
      <c r="L2" s="138" t="str">
        <f>IFERROR(VLOOKUP(D2,DB!A:I,9,0),"")</f>
        <v>Latis</v>
      </c>
    </row>
    <row r="3" spans="1:16382" ht="31.5" customHeight="1">
      <c r="A3" s="133" t="s">
        <v>39137</v>
      </c>
      <c r="B3" s="134" t="str">
        <f>IFERROR(VLOOKUP(D3,DB!A:K,11,0),"")</f>
        <v>R6</v>
      </c>
      <c r="C3" s="135">
        <v>1</v>
      </c>
      <c r="D3" s="134" t="s">
        <v>31674</v>
      </c>
      <c r="E3" s="117" t="s">
        <v>39021</v>
      </c>
      <c r="F3" s="153">
        <v>45977.401550925926</v>
      </c>
      <c r="G3" s="75">
        <f ca="1">IFERROR(NOW()-F3,"-")</f>
        <v>6.9874768516456243E-2</v>
      </c>
      <c r="H3" s="136">
        <v>45977.401550925926</v>
      </c>
      <c r="I3" s="134" t="str">
        <f>IFERROR(VLOOKUP(D3,DB!A:F,6,0),"")</f>
        <v>SCECO</v>
      </c>
      <c r="J3" s="134" t="str">
        <f>IFERROR(VLOOKUP(D3,DB!A:G,7,0),"")</f>
        <v>Vandalized</v>
      </c>
      <c r="K3" s="137" t="s">
        <v>39138</v>
      </c>
      <c r="L3" s="138" t="str">
        <f>IFERROR(VLOOKUP(D3,DB!A:I,9,0),"")</f>
        <v>Latis</v>
      </c>
    </row>
    <row r="4" spans="1:16382" ht="31.5" customHeight="1">
      <c r="A4" s="133"/>
      <c r="B4" s="134" t="str">
        <f>IFERROR(VLOOKUP(D4,DB!A:K,11,0),"")</f>
        <v/>
      </c>
      <c r="C4" s="135"/>
      <c r="D4" s="152"/>
      <c r="E4" s="117"/>
      <c r="F4" s="153"/>
      <c r="G4" s="75">
        <f ca="1">IFERROR(NOW()-F4,"-")</f>
        <v>45977.471425694443</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45977.471425694443</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45977.471425694443</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45977.471425694443</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45977.471425694443</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45977.471425694443</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45977.471425694443</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45977.471425694443</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45977.471425694443</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45977.471425694443</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45977.471425694443</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45977.471425694443</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45977.471425694443</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45977.471425694443</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45977.471425694443</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45977.471425694443</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45977.471425694443</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45977.471425694443</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45977.471425694443</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45977.471425694443</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45977.471425694443</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45977.471425694443</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45977.471425694443</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45977.471425694443</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45977.471425694443</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45977.471425694443</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45977.471425694443</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45977.471425694443</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45977.471425694443</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45977.471425694443</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45977.471425694443</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45977.471425694443</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45977.471425694443</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45977.471425694443</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45977.471425694443</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45977.471425694443</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45977.471425694443</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45977.471425694443</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45977.471425694443</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45977.471425694443</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45977.471425694443</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45977.471425694443</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45977.471425694443</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45977.471425694443</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45977.471425694443</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45977.471425694443</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45977.471425694443</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45977.471425694443</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45977.471425694443</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45977.471425694443</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45977.471425694443</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45977.471425694443</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45977.471425694443</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45977.471425694443</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45977.471425694443</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45977.471425694443</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45977.471425694443</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45977.471425694443</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45977.471425694443</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45977.471425694443</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45977.471425694443</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45977.471425694443</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45977.471425694443</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45977.471425694443</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45977.471425694443</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45977.471425694443</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45977.471425694443</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45977.471425694443</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45977.471425694443</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45977.471425694443</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45977.471425694443</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45977.471425694443</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45977.471425694443</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45977.471425694443</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45977.471425694443</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45977.471425694443</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45977.471425694443</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45977.471425694443</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45977.471425694443</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45977.471425694443</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45977.471425694443</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45977.471425694443</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45977.471425694443</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45977.471425694443</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45977.471425694443</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45977.471425694443</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45977.471425694443</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45977.471425694443</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45977.471425694443</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45977.471425694443</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45977.471425694443</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45977.471425694443</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45977.471425694443</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45977.471425694443</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45977.471425694443</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45977.471425694443</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45977.471425694443</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45977.471425694443</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45977.471425694443</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45977.471425694443</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45977.471425694443</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45977.471425694443</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45977.471425694443</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45977.471425694443</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2025-11-16T08:19:47Z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